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20730" windowHeight="11355" activeTab="2"/>
  </bookViews>
  <sheets>
    <sheet name="Overallresults" sheetId="1" r:id="rId1"/>
    <sheet name="Decsheets" sheetId="2" r:id="rId2"/>
    <sheet name="Under15Girls" sheetId="3" r:id="rId3"/>
  </sheets>
  <externalReferences>
    <externalReference r:id="rId6"/>
  </externalReferences>
  <definedNames>
    <definedName name="Age">'[1]Dec'!$A$326:$B$334</definedName>
    <definedName name="club">'Decsheets'!$S$4:$Y$12</definedName>
    <definedName name="_xlnm.Print_Area" localSheetId="1">'Decsheets'!$A$1</definedName>
    <definedName name="_xlnm.Print_Area" localSheetId="0">'Overallresults'!$B$38:$O$68</definedName>
    <definedName name="_xlnm.Print_Area" localSheetId="2">'Under15Girls'!$W$1:$AC$125</definedName>
    <definedName name="SMA">'Decsheets'!#REF!</definedName>
    <definedName name="SMB">'Decsheets'!#REF!</definedName>
    <definedName name="SWA">'Decsheets'!$A$101:$Q$116</definedName>
    <definedName name="SWB">'Decsheets'!$A$117:$Q$131</definedName>
    <definedName name="U13BA">'Decsheets'!$A$77:$Q$88</definedName>
    <definedName name="U13BB">'Decsheets'!$A$89:$Q$99</definedName>
    <definedName name="U13GA">'Decsheets'!$A$164:$Q$174</definedName>
    <definedName name="U13GB">'Decsheets'!$A$176:$Q$185</definedName>
    <definedName name="U15_Boys">'Decsheets'!$A$47:$Q$61</definedName>
    <definedName name="U15BA">'Decsheets'!$A$47:$Q$61</definedName>
    <definedName name="U15BB">'Decsheets'!$A$62:$Q$75</definedName>
    <definedName name="U15GA">'Decsheets'!$A$134:$Q$147</definedName>
    <definedName name="U15GB">'Decsheets'!$A$149:$Q$161</definedName>
    <definedName name="U17MA">'Decsheets'!$A$15:$Q$30</definedName>
    <definedName name="U17MB">'Decsheets'!$A$31:$Q$46</definedName>
  </definedNames>
  <calcPr fullCalcOnLoad="1"/>
</workbook>
</file>

<file path=xl/comments3.xml><?xml version="1.0" encoding="utf-8"?>
<comments xmlns="http://schemas.openxmlformats.org/spreadsheetml/2006/main">
  <authors>
    <author>tmb3</author>
  </authors>
  <commentList>
    <comment ref="E6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E6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E77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E8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E12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2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2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36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92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00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</commentList>
</comments>
</file>

<file path=xl/sharedStrings.xml><?xml version="1.0" encoding="utf-8"?>
<sst xmlns="http://schemas.openxmlformats.org/spreadsheetml/2006/main" count="2968" uniqueCount="585">
  <si>
    <t>Letter</t>
  </si>
  <si>
    <t>Team</t>
  </si>
  <si>
    <t>100</t>
  </si>
  <si>
    <t>200</t>
  </si>
  <si>
    <t>400</t>
  </si>
  <si>
    <t>800</t>
  </si>
  <si>
    <t>-</t>
  </si>
  <si>
    <t>HJ</t>
  </si>
  <si>
    <t>LJ</t>
  </si>
  <si>
    <t>TJ</t>
  </si>
  <si>
    <t>SP</t>
  </si>
  <si>
    <t>DT</t>
  </si>
  <si>
    <t>HT</t>
  </si>
  <si>
    <t>JT</t>
  </si>
  <si>
    <t>4x100</t>
  </si>
  <si>
    <t>B String</t>
  </si>
  <si>
    <t>U17 Men</t>
  </si>
  <si>
    <t>100H</t>
  </si>
  <si>
    <t>U15 Boys</t>
  </si>
  <si>
    <t>80H</t>
  </si>
  <si>
    <t>U13  Boys</t>
  </si>
  <si>
    <t>Score</t>
  </si>
  <si>
    <t>4</t>
  </si>
  <si>
    <t>5</t>
  </si>
  <si>
    <t>6</t>
  </si>
  <si>
    <t>7</t>
  </si>
  <si>
    <t>Waste</t>
  </si>
  <si>
    <t>100A</t>
  </si>
  <si>
    <t>100B</t>
  </si>
  <si>
    <t>200A</t>
  </si>
  <si>
    <t>200B</t>
  </si>
  <si>
    <t>800A</t>
  </si>
  <si>
    <t>800B</t>
  </si>
  <si>
    <t>HJA</t>
  </si>
  <si>
    <t>HJB</t>
  </si>
  <si>
    <t>LJA</t>
  </si>
  <si>
    <t>LJB</t>
  </si>
  <si>
    <t>SPA</t>
  </si>
  <si>
    <t>SPB</t>
  </si>
  <si>
    <t>DTA</t>
  </si>
  <si>
    <t>DTB</t>
  </si>
  <si>
    <t>HTA</t>
  </si>
  <si>
    <t>JTA</t>
  </si>
  <si>
    <t>JTB</t>
  </si>
  <si>
    <t>C&amp;C</t>
  </si>
  <si>
    <t>"Club"</t>
  </si>
  <si>
    <t>Points</t>
  </si>
  <si>
    <t>rr</t>
  </si>
  <si>
    <t>U17MA</t>
  </si>
  <si>
    <t>U17MB</t>
  </si>
  <si>
    <t>1500A</t>
  </si>
  <si>
    <t>1500</t>
  </si>
  <si>
    <t>1500B</t>
  </si>
  <si>
    <t>300</t>
  </si>
  <si>
    <t>300A</t>
  </si>
  <si>
    <t>300B</t>
  </si>
  <si>
    <t>U15BA</t>
  </si>
  <si>
    <t>U15BB</t>
  </si>
  <si>
    <t>U13BA</t>
  </si>
  <si>
    <t>U13BB</t>
  </si>
  <si>
    <t>U15 Girl's A 100m</t>
  </si>
  <si>
    <t>U15 Girl's B 100m</t>
  </si>
  <si>
    <t>U15 Girl's A 200m</t>
  </si>
  <si>
    <t>U15 Girl's B 200m</t>
  </si>
  <si>
    <t>U15 Girl's A 300m</t>
  </si>
  <si>
    <t>U15 Girl's B 300m</t>
  </si>
  <si>
    <t>U15 Girl's A 800m</t>
  </si>
  <si>
    <t>U15 Girl's B 800m</t>
  </si>
  <si>
    <t>U15 Girl's A 1500m</t>
  </si>
  <si>
    <t>U15 Girl's B 1500m</t>
  </si>
  <si>
    <t>U15 Girl's A High Jump</t>
  </si>
  <si>
    <t>U15 Girl's B High Jump</t>
  </si>
  <si>
    <t>U15 Girl's A Long Jump</t>
  </si>
  <si>
    <t>U15 Girl's B Long Jump</t>
  </si>
  <si>
    <t>U15 Girl's A Shot Putt</t>
  </si>
  <si>
    <t>U15 Girl's B Shot Putt</t>
  </si>
  <si>
    <t>U15 Girl's A Discus</t>
  </si>
  <si>
    <t>U15 Girl's B Discus</t>
  </si>
  <si>
    <t>U15 Girl's A Hammer</t>
  </si>
  <si>
    <t>U15 Girl's A Javelin</t>
  </si>
  <si>
    <t>U15 Girl's B Javelin</t>
  </si>
  <si>
    <t>U15 Girl's 4x100m</t>
  </si>
  <si>
    <t>U15 Girl's A 75mH</t>
  </si>
  <si>
    <t>U15 Girl's B 75mH</t>
  </si>
  <si>
    <t>75HA</t>
  </si>
  <si>
    <t>75HB</t>
  </si>
  <si>
    <t>U15 Girls</t>
  </si>
  <si>
    <t>U15GA</t>
  </si>
  <si>
    <t>U15GB</t>
  </si>
  <si>
    <t>U13  Girls</t>
  </si>
  <si>
    <t>U13GA</t>
  </si>
  <si>
    <t>U13GB</t>
  </si>
  <si>
    <t>70H</t>
  </si>
  <si>
    <t>75H</t>
  </si>
  <si>
    <t>Lily Whitmore</t>
  </si>
  <si>
    <t>Club names</t>
  </si>
  <si>
    <t>TO SCORE THE MATCH</t>
  </si>
  <si>
    <t>Insert Club names</t>
  </si>
  <si>
    <t>and letters</t>
  </si>
  <si>
    <t>in the blue cells</t>
  </si>
  <si>
    <t>(Note - This is not essential in order to score the match, and can be completed afterwards if time is short)</t>
  </si>
  <si>
    <t>Example</t>
  </si>
  <si>
    <t>Winchester</t>
  </si>
  <si>
    <t>Z</t>
  </si>
  <si>
    <t>first</t>
  </si>
  <si>
    <t>3) The match will be scored automatically, points will appear in the score columns, and the totals will be updated on the Match page</t>
  </si>
  <si>
    <t>third</t>
  </si>
  <si>
    <t>4) for security - save the data regularly (every 10 minutes is recommended)</t>
  </si>
  <si>
    <t>fourth</t>
  </si>
  <si>
    <t>fifth</t>
  </si>
  <si>
    <t>sixth</t>
  </si>
  <si>
    <t>Overtype the points scores using only decimals, not fractions - eg 4.5  6.5 etc, in order to score the ties.</t>
  </si>
  <si>
    <t>seventh</t>
  </si>
  <si>
    <t>When a cell has been overwritten, the original formula calculation is lost, so any alterations then have to be manual.</t>
  </si>
  <si>
    <t>6) you can change athlete names in the spreadsheet at any time and they will automatically update in the scoresheet</t>
  </si>
  <si>
    <t>Total points per string</t>
  </si>
  <si>
    <t xml:space="preserve">Insert Venue and date in the two </t>
  </si>
  <si>
    <t>Whilst in a page of the workbook, select File, Print, and select "Active sheet" and that page will print (useful to display updated results)</t>
  </si>
  <si>
    <t>Enter scorers name and checkers name</t>
  </si>
  <si>
    <t>is entered (provided that it is from the standard series - otherwise enter one of that clubs allocated numbers to bring up the club name)</t>
  </si>
  <si>
    <t>This is set up to assist AW/Power of 10 to abstract the data.</t>
  </si>
  <si>
    <t xml:space="preserve">Match held at </t>
  </si>
  <si>
    <t>On</t>
  </si>
  <si>
    <t>Club</t>
  </si>
  <si>
    <t>"A" string</t>
  </si>
  <si>
    <t>Second</t>
  </si>
  <si>
    <t>1) type or paste names from team declarations into the appropriate Declaration sheet on the Decsheets page</t>
  </si>
  <si>
    <t>12.5</t>
  </si>
  <si>
    <t>e.g.</t>
  </si>
  <si>
    <t>The name and club will then appear (if the name has already been entered in the spreadsheet (or "-" until a name is entered).</t>
  </si>
  <si>
    <t xml:space="preserve">Take care when entering athlete letters, there must be no blanks, just a single or double letter (in either upper of lower case). </t>
  </si>
  <si>
    <t xml:space="preserve">If #N/A appears in the name or club box, clear the letters cell and re-enter the letters.  </t>
  </si>
  <si>
    <t xml:space="preserve">Then: </t>
  </si>
  <si>
    <t>2) type the athletes letter (e.g. r or rr)  in the highlighted first column for each event, and the performance in the highlighted Perf column</t>
  </si>
  <si>
    <t>U17 Women</t>
  </si>
  <si>
    <t>Wasted Points</t>
  </si>
  <si>
    <t>Club Letters</t>
  </si>
  <si>
    <t>Scores - Boys Under 13</t>
  </si>
  <si>
    <t>Scores - Boys Under 15</t>
  </si>
  <si>
    <t>Scores - Men Under 17</t>
  </si>
  <si>
    <t>Scores - Girls Under 13</t>
  </si>
  <si>
    <t>Scores - Girls Under 15</t>
  </si>
  <si>
    <t>Scores - Women Under 17</t>
  </si>
  <si>
    <t>Total club points score</t>
  </si>
  <si>
    <t>Match Positions</t>
  </si>
  <si>
    <t>Scored by………………………………………………..</t>
  </si>
  <si>
    <t>Checked by…………………………………………..</t>
  </si>
  <si>
    <t>Eastern Young Athletes league Results</t>
  </si>
  <si>
    <t>Wasted points</t>
  </si>
  <si>
    <t>PV</t>
  </si>
  <si>
    <t>U15 Girls Polevault</t>
  </si>
  <si>
    <t>1</t>
  </si>
  <si>
    <t>2</t>
  </si>
  <si>
    <t>3</t>
  </si>
  <si>
    <t>PVA</t>
  </si>
  <si>
    <t xml:space="preserve">EASTERN YOUNG ATHLETES LEAGUE  UNDER 15 GIRLS </t>
  </si>
  <si>
    <t>Club 1</t>
  </si>
  <si>
    <t>Club 2</t>
  </si>
  <si>
    <t>Club 3</t>
  </si>
  <si>
    <t>Club 4</t>
  </si>
  <si>
    <t>Club 5</t>
  </si>
  <si>
    <t>Club 6</t>
  </si>
  <si>
    <t>Club 7</t>
  </si>
  <si>
    <t>Performance</t>
  </si>
  <si>
    <t>.</t>
  </si>
  <si>
    <t>U17WA</t>
  </si>
  <si>
    <t>U17WB</t>
  </si>
  <si>
    <t xml:space="preserve">By Tuesday evening following the match, e-mail out the checked and complete “provisional” results spreadsheet, inc all non-scorers, to the visiting clubs for feedback </t>
  </si>
  <si>
    <t>(do not send it to Power of 10 at this stage).</t>
  </si>
  <si>
    <t>Visiting clubs should feedback any errors/name changes to the host club, by Thursday evening.</t>
  </si>
  <si>
    <t>On Friday morning, the host club should then e-mail the final corrected results Excel spreadsheet to Power of 10 (not a pdf), the league Sec, and all visiting clubs.</t>
  </si>
  <si>
    <r>
      <t xml:space="preserve">Also send a hard copy of the </t>
    </r>
    <r>
      <rPr>
        <b/>
        <u val="single"/>
        <sz val="11"/>
        <color indexed="10"/>
        <rFont val="Arial"/>
        <family val="2"/>
      </rPr>
      <t>complete score sheet, inc. non-scorers, plus all team declarations</t>
    </r>
    <r>
      <rPr>
        <b/>
        <sz val="11"/>
        <color indexed="10"/>
        <rFont val="Arial"/>
        <family val="2"/>
      </rPr>
      <t xml:space="preserve"> to the Fixtures Secretary – Mr R Gibbins,  6 Hoecroft Court, Hoe Lane, </t>
    </r>
  </si>
  <si>
    <t>Enfield, Middlesex, EN3 5SJ</t>
  </si>
  <si>
    <t>Any changes not notified in time must be then be notified directly to Power of 10 by the club concerned, but only if they are of importance for statistical purposes.</t>
  </si>
  <si>
    <t>Power of 10 can automatically up-load the data from this spreadsheet in Excel format including non-scorers and will pass results to Athletics weekly</t>
  </si>
  <si>
    <t xml:space="preserve">Under no circumstances should Power of 10 be asked to up-load a complete revised spread-sheet when they have already uploaded the initial spread-sheet </t>
  </si>
  <si>
    <t>– their automated system cannot do that.</t>
  </si>
  <si>
    <r>
      <rPr>
        <b/>
        <u val="single"/>
        <sz val="11"/>
        <rFont val="Arial"/>
        <family val="2"/>
      </rPr>
      <t>RESULTS PROCEDURE</t>
    </r>
    <r>
      <rPr>
        <b/>
        <sz val="11"/>
        <rFont val="Arial"/>
        <family val="2"/>
      </rPr>
      <t xml:space="preserve"> (to avoid overloading Power of 10 with corrections)</t>
    </r>
  </si>
  <si>
    <t>Wind speed =</t>
  </si>
  <si>
    <t>Letter(s)</t>
  </si>
  <si>
    <t>100m A string</t>
  </si>
  <si>
    <t>100m B string</t>
  </si>
  <si>
    <t>200m A string</t>
  </si>
  <si>
    <t>200m B string</t>
  </si>
  <si>
    <t>W/S=</t>
  </si>
  <si>
    <t>300m A String</t>
  </si>
  <si>
    <t>300m B String</t>
  </si>
  <si>
    <t>800m A String</t>
  </si>
  <si>
    <t>800m B String</t>
  </si>
  <si>
    <t>1500m A String</t>
  </si>
  <si>
    <t>1500m B String</t>
  </si>
  <si>
    <t>4 x 100 relay</t>
  </si>
  <si>
    <t>Highjump A String</t>
  </si>
  <si>
    <t>Highjump B String</t>
  </si>
  <si>
    <t>Polevault A String</t>
  </si>
  <si>
    <t>Longjump A String</t>
  </si>
  <si>
    <t>Longjump B String</t>
  </si>
  <si>
    <t>Shot A String</t>
  </si>
  <si>
    <t>Shot B String</t>
  </si>
  <si>
    <t>Discus A String</t>
  </si>
  <si>
    <t>Discus B String</t>
  </si>
  <si>
    <t>Hammer A String</t>
  </si>
  <si>
    <t>Javelin A String</t>
  </si>
  <si>
    <t>Javelin B String</t>
  </si>
  <si>
    <t>EASTERN YOUNG ATHLETES LEAGUE   UNDER 15 GIRLS</t>
  </si>
  <si>
    <t>75m Hurdles A String</t>
  </si>
  <si>
    <t>75m Hurdles B String</t>
  </si>
  <si>
    <t>C</t>
  </si>
  <si>
    <t>A</t>
  </si>
  <si>
    <t>If you now don’t want to put letters in that first cell, simply clear the cell of any contents.</t>
  </si>
  <si>
    <t>If you have entered data in a performance cell and now wish to leave it blank, simply enter a full stop in the cell (to avoid zero's  appearing on the printout format on the right).</t>
  </si>
  <si>
    <t>R</t>
  </si>
  <si>
    <t>E</t>
  </si>
  <si>
    <t>TEAM DECLARATIONS</t>
  </si>
  <si>
    <t>No B String</t>
  </si>
  <si>
    <t>5) where there is a tie in Highjump or Polevault only, the points allocation cells can be overwritten (highlighted in gold), all other score cells are protected.</t>
  </si>
  <si>
    <t>Note -  if any host club intends to use electronic timing please ask for the  spreadsheet version which is modified for electronic times (2 decimal places for track races)</t>
  </si>
  <si>
    <t>7) Print area's are pre-set so that relevant data on each sheet can be printed - each age group is on two pages - one track, one field.</t>
  </si>
  <si>
    <t>To print the entire scoresheet, simply select File, Print, and select "Entire Workbook" in the print menu.  Non-scorers print in two columns on 3 pages</t>
  </si>
  <si>
    <t xml:space="preserve">8) Nonscorers results use dropdown boxes for event and agegroup entry. The name and club will come up automatically when the athlete number </t>
  </si>
  <si>
    <t>The non-scorers athlete database is set up for numbers 1-499,  allowing some additional numbers (2-99 and 450-499) for use if extra numbers are required for any reason</t>
  </si>
  <si>
    <t>Team names are automatically entered against each clubs allocated numbers when the set-up operations are performed</t>
  </si>
  <si>
    <t>blue highlighted cells on row 37</t>
  </si>
  <si>
    <t>in the blue highlighted cells in row 51</t>
  </si>
  <si>
    <t>First carry out the three set-up actions on the left of this page (highlighted in yellow). This sets up all the worksheet pages automatically</t>
  </si>
  <si>
    <t>(preset)</t>
  </si>
  <si>
    <t>If you don’t have wind speeds just leave those cells with a dot in them to avoid zeros in the print out format on the right</t>
  </si>
  <si>
    <t>NOTE - when setting up matches involving Barnet and district or Benfleet Juniors</t>
  </si>
  <si>
    <t xml:space="preserve"> they must be entered as a single letter in the set-up box</t>
  </si>
  <si>
    <t>blank</t>
  </si>
  <si>
    <t>Officials points **</t>
  </si>
  <si>
    <t>Total points (4228)</t>
  </si>
  <si>
    <t>** add 5 points each for a Track Judge,  a Timekeeper and 2 qualified field judges in yellow boxes above for each club (max 20pts per club)</t>
  </si>
  <si>
    <t>Immediately after the match send the overall match score to Ray Gibbins – tel. 0208 373 1957, or e-mail raypenton1@hotmail.com and all visiting clubs</t>
  </si>
  <si>
    <t>Barnet/Shaftesbury</t>
  </si>
  <si>
    <t>V</t>
  </si>
  <si>
    <t>Dacorum &amp; Tring</t>
  </si>
  <si>
    <t>D</t>
  </si>
  <si>
    <t>Herts&amp;Ware/Enfield</t>
  </si>
  <si>
    <t>Watford H</t>
  </si>
  <si>
    <t>W</t>
  </si>
  <si>
    <t>St.Albans AC</t>
  </si>
  <si>
    <t>Q</t>
  </si>
  <si>
    <t>Thurrock H</t>
  </si>
  <si>
    <t>T</t>
  </si>
  <si>
    <t>Southend AC</t>
  </si>
  <si>
    <t>N</t>
  </si>
  <si>
    <t>Rachel Carter</t>
  </si>
  <si>
    <t>Josephine Chadwick</t>
  </si>
  <si>
    <t>Lidia Kyriacou</t>
  </si>
  <si>
    <t>Sophia Obi</t>
  </si>
  <si>
    <t>Georgia Lee</t>
  </si>
  <si>
    <t>Sarah Bangura</t>
  </si>
  <si>
    <t>Louisa Pitsialis</t>
  </si>
  <si>
    <t>Blessing Adjei-Okwabi</t>
  </si>
  <si>
    <t>Anusha Bulman</t>
  </si>
  <si>
    <t>Latifah Harris-Osman</t>
  </si>
  <si>
    <t>Mia Groom</t>
  </si>
  <si>
    <t>Jessica Nathan</t>
  </si>
  <si>
    <t>Kara Onuiri</t>
  </si>
  <si>
    <t>Holly Taylor</t>
  </si>
  <si>
    <t>Evelyn Barter</t>
  </si>
  <si>
    <t>Keisha Murdock B&amp;D</t>
  </si>
  <si>
    <t>Pearl Thomas-Bocking B&amp;D</t>
  </si>
  <si>
    <t>Emily Rodriguez</t>
  </si>
  <si>
    <t>Isobel Parker B&amp;D</t>
  </si>
  <si>
    <t>Helena Agholor</t>
  </si>
  <si>
    <t>Amber Duverney</t>
  </si>
  <si>
    <t>Olivia Hertbert B&amp;D</t>
  </si>
  <si>
    <t>Olivia Lava</t>
  </si>
  <si>
    <t>Sydney Allen</t>
  </si>
  <si>
    <t>Aimi Weightman</t>
  </si>
  <si>
    <t>Evelyene Fonteyne B&amp;D</t>
  </si>
  <si>
    <t>Hannah Ogunniyi</t>
  </si>
  <si>
    <t>Jessica Moore</t>
  </si>
  <si>
    <t>Emily Stacey</t>
  </si>
  <si>
    <t>Shinawat Jaidee</t>
  </si>
  <si>
    <t>Josh Kumar</t>
  </si>
  <si>
    <t>Henry Fulton</t>
  </si>
  <si>
    <t>Louis Paul Flinn</t>
  </si>
  <si>
    <t>Abbas Adejonwo</t>
  </si>
  <si>
    <t>Oliver Hocking</t>
  </si>
  <si>
    <t>Nana Osowu</t>
  </si>
  <si>
    <t>Alexander Dikeocha</t>
  </si>
  <si>
    <t>Odera Umeugoji</t>
  </si>
  <si>
    <t>Freddy Nash</t>
  </si>
  <si>
    <t>Andrew Nicolaou</t>
  </si>
  <si>
    <t>Mittio Mohammadian</t>
  </si>
  <si>
    <t>Freddie Shiret</t>
  </si>
  <si>
    <t>Finn Harvey</t>
  </si>
  <si>
    <t>Ted Parker</t>
  </si>
  <si>
    <t>Ben Bellasario</t>
  </si>
  <si>
    <t xml:space="preserve">Tristan Procida </t>
  </si>
  <si>
    <t>Christian Warby</t>
  </si>
  <si>
    <t>Rohan Oyewole</t>
  </si>
  <si>
    <t>Nicholas Shaw</t>
  </si>
  <si>
    <t>Matti Harris</t>
  </si>
  <si>
    <t>Arnold Dikeocha</t>
  </si>
  <si>
    <t>Gilad Nachshen</t>
  </si>
  <si>
    <t>James Hofmann</t>
  </si>
  <si>
    <t>Ben Hocking</t>
  </si>
  <si>
    <t>Koluvuma Kanyoko</t>
  </si>
  <si>
    <t>Nathan Masters</t>
  </si>
  <si>
    <t>Chris Lewis Holgate</t>
  </si>
  <si>
    <t>Nathan Oba Okusanya</t>
  </si>
  <si>
    <t>Jeff Hagan</t>
  </si>
  <si>
    <t>Freya Witheat</t>
  </si>
  <si>
    <t>Ava McLoughlin</t>
  </si>
  <si>
    <t>Sophie Griffiths</t>
  </si>
  <si>
    <t>Jessica Hill</t>
  </si>
  <si>
    <t>Eloise Dickins</t>
  </si>
  <si>
    <t>Charlotte Masters</t>
  </si>
  <si>
    <t>Tamyah Jones</t>
  </si>
  <si>
    <t>Meadow Thomas</t>
  </si>
  <si>
    <t>Gracie Ingles</t>
  </si>
  <si>
    <t>Lauryn Holder</t>
  </si>
  <si>
    <t>Abbie Poole</t>
  </si>
  <si>
    <t>Caitlin Williams</t>
  </si>
  <si>
    <t>Taia Tunstall</t>
  </si>
  <si>
    <t>Ella Weaver</t>
  </si>
  <si>
    <t>Jessica Biggerstaff</t>
  </si>
  <si>
    <t>Helena French</t>
  </si>
  <si>
    <t>Hannah Dickins</t>
  </si>
  <si>
    <t>Morgan Holder</t>
  </si>
  <si>
    <t>Jessica Emery</t>
  </si>
  <si>
    <t>Louise Barios</t>
  </si>
  <si>
    <t>Tara Omo</t>
  </si>
  <si>
    <t>Chrissy Murray</t>
  </si>
  <si>
    <t>Charlotte Glensiter</t>
  </si>
  <si>
    <t>Dion Joseph</t>
  </si>
  <si>
    <t>Elina Bulman</t>
  </si>
  <si>
    <t>Daniel Ward</t>
  </si>
  <si>
    <t>Alvin Leon</t>
  </si>
  <si>
    <t>Ehimen Osebar</t>
  </si>
  <si>
    <t>George Groom</t>
  </si>
  <si>
    <t>Anthony Khorassandjian</t>
  </si>
  <si>
    <t>Jeremy Dempsey</t>
  </si>
  <si>
    <t>Luke Burford</t>
  </si>
  <si>
    <t>Lewis Pearce</t>
  </si>
  <si>
    <t>Michael Armstrong</t>
  </si>
  <si>
    <t>Freddie Truman-Williams</t>
  </si>
  <si>
    <t>Josiah Barker</t>
  </si>
  <si>
    <t>Matt Rayner</t>
  </si>
  <si>
    <t>Josh Wood</t>
  </si>
  <si>
    <t>Byron Appleton</t>
  </si>
  <si>
    <t>George Dowding</t>
  </si>
  <si>
    <t>William Ashton</t>
  </si>
  <si>
    <t>Cameron George</t>
  </si>
  <si>
    <t>Alex Harris</t>
  </si>
  <si>
    <t>Cameron Clarke</t>
  </si>
  <si>
    <t>Callum Woodage</t>
  </si>
  <si>
    <t>Scott Buck</t>
  </si>
  <si>
    <t>Kci Lee</t>
  </si>
  <si>
    <t>Nathan Walmsley</t>
  </si>
  <si>
    <t>Tom Wright</t>
  </si>
  <si>
    <t>Daniel Hopper</t>
  </si>
  <si>
    <t>Baruch Akwaboah</t>
  </si>
  <si>
    <t>Thomas Ashton</t>
  </si>
  <si>
    <t>Sam Burnell</t>
  </si>
  <si>
    <t>James Woodmore</t>
  </si>
  <si>
    <t>Oliver Jay</t>
  </si>
  <si>
    <t>Paddy Read</t>
  </si>
  <si>
    <t>Joshua Ives</t>
  </si>
  <si>
    <t>Jonathon Chinwele</t>
  </si>
  <si>
    <t>Ethan Ives</t>
  </si>
  <si>
    <t>Seth Russell</t>
  </si>
  <si>
    <t>Marli Jessop</t>
  </si>
  <si>
    <t>Jorja Douglas</t>
  </si>
  <si>
    <t>Milly Gall</t>
  </si>
  <si>
    <t>Lily Boden</t>
  </si>
  <si>
    <t>Amy Wright</t>
  </si>
  <si>
    <t>Esme O'Connell</t>
  </si>
  <si>
    <t>Daisy Lang</t>
  </si>
  <si>
    <t>Amy Cassidy</t>
  </si>
  <si>
    <t>Micaela Brewer</t>
  </si>
  <si>
    <t>Eleanor Lovegrove</t>
  </si>
  <si>
    <t>Emma Leather</t>
  </si>
  <si>
    <t>Serena Thomas</t>
  </si>
  <si>
    <t>Antonia Jubb</t>
  </si>
  <si>
    <t>Lily Tse</t>
  </si>
  <si>
    <t>Orla Foley</t>
  </si>
  <si>
    <t>Madeline Hack</t>
  </si>
  <si>
    <t>Emeline Brown</t>
  </si>
  <si>
    <t>Alice Benson</t>
  </si>
  <si>
    <t>Sophie Robin</t>
  </si>
  <si>
    <t>Christy Durban</t>
  </si>
  <si>
    <t>Keira Stern</t>
  </si>
  <si>
    <t>Leonie Onyems</t>
  </si>
  <si>
    <t>Emma Edwards</t>
  </si>
  <si>
    <t>Fiona McArdle</t>
  </si>
  <si>
    <t>Hannah Newman</t>
  </si>
  <si>
    <t>Sarah Mahmmud</t>
  </si>
  <si>
    <t>Bethany Shaw</t>
  </si>
  <si>
    <t>Eleanor McArdle</t>
  </si>
  <si>
    <t>Ella Onyems</t>
  </si>
  <si>
    <t>Andrew Shaw</t>
  </si>
  <si>
    <t>Will Bowran</t>
  </si>
  <si>
    <t>Ricardo James</t>
  </si>
  <si>
    <t>Joshua Mohmmud</t>
  </si>
  <si>
    <t>Arte McKee</t>
  </si>
  <si>
    <t>Henry Peachey</t>
  </si>
  <si>
    <t>Theodore Holtom</t>
  </si>
  <si>
    <t>Kai Henry-Smith</t>
  </si>
  <si>
    <t>Kai Alland</t>
  </si>
  <si>
    <t>Joe Hurst</t>
  </si>
  <si>
    <t>Tom Gaunce</t>
  </si>
  <si>
    <t>Zach Segal</t>
  </si>
  <si>
    <t>Robert Quigley</t>
  </si>
  <si>
    <t>Sam Newman</t>
  </si>
  <si>
    <t>Sam Hicks</t>
  </si>
  <si>
    <t>Chloe Brand</t>
  </si>
  <si>
    <t>Leisha Hunt</t>
  </si>
  <si>
    <t>Amy Raven</t>
  </si>
  <si>
    <t>Katie Wildish</t>
  </si>
  <si>
    <t>Ellise Milan-Vega</t>
  </si>
  <si>
    <t>Maisie Warman</t>
  </si>
  <si>
    <t>Nicole Emeka</t>
  </si>
  <si>
    <t>Ruby Bridger</t>
  </si>
  <si>
    <t>Sarah Blockley</t>
  </si>
  <si>
    <t>Chloe Locke</t>
  </si>
  <si>
    <t>Liam Norcott</t>
  </si>
  <si>
    <t>Jakub Kowalski</t>
  </si>
  <si>
    <t>Sean Emeka</t>
  </si>
  <si>
    <t>Oreofeolua Adepedba</t>
  </si>
  <si>
    <t>Tom Farrell</t>
  </si>
  <si>
    <t>Charlie Splarn</t>
  </si>
  <si>
    <t>Emmanuel Orebela</t>
  </si>
  <si>
    <t>Sarab Dhillon</t>
  </si>
  <si>
    <t>Jack Exley</t>
  </si>
  <si>
    <t>William Adeyeye</t>
  </si>
  <si>
    <t>Kayode Odumosu</t>
  </si>
  <si>
    <t>Daniel Soyebo</t>
  </si>
  <si>
    <t>Max Hepher</t>
  </si>
  <si>
    <t>Joe Logan</t>
  </si>
  <si>
    <t>Kendra Nwaelene</t>
  </si>
  <si>
    <t>Libby Milne</t>
  </si>
  <si>
    <t>Jessica Whitbread</t>
  </si>
  <si>
    <t>Seniz Jessener</t>
  </si>
  <si>
    <t>Megan Smith</t>
  </si>
  <si>
    <t>Rhea Stavri</t>
  </si>
  <si>
    <t>Lola Omowanile</t>
  </si>
  <si>
    <t>Tolani Odumosu</t>
  </si>
  <si>
    <t>Hayley Instance</t>
  </si>
  <si>
    <t>Sola Taiwo</t>
  </si>
  <si>
    <t>Abigail Pain</t>
  </si>
  <si>
    <t>Tumi Abbas</t>
  </si>
  <si>
    <t>Maddie Booty</t>
  </si>
  <si>
    <t>Demi Eves</t>
  </si>
  <si>
    <t>Hannah-Jo Hutchinson</t>
  </si>
  <si>
    <t>Fumni Adewole</t>
  </si>
  <si>
    <t>Emma-Jo Stokes</t>
  </si>
  <si>
    <t>Kennedy Beardwell</t>
  </si>
  <si>
    <t>Leah Brewer</t>
  </si>
  <si>
    <t>David Emeka</t>
  </si>
  <si>
    <t>Frances Omowanile</t>
  </si>
  <si>
    <t>Jamie Crane</t>
  </si>
  <si>
    <t>Ben Cooper</t>
  </si>
  <si>
    <t>Sunny Vehit</t>
  </si>
  <si>
    <t>Daniel Ogutuga</t>
  </si>
  <si>
    <t>Alex Marshall</t>
  </si>
  <si>
    <t>Gbenga Adewole</t>
  </si>
  <si>
    <t>Finlay Lowe</t>
  </si>
  <si>
    <t>Harry Parker</t>
  </si>
  <si>
    <t>Theo Adesina</t>
  </si>
  <si>
    <t>Leon Wheeler</t>
  </si>
  <si>
    <t>Ben Prior</t>
  </si>
  <si>
    <t>Remi Jessop</t>
  </si>
  <si>
    <t>Olive Coles</t>
  </si>
  <si>
    <t>Talia Morton-Kemsley</t>
  </si>
  <si>
    <t>Eloise Walker</t>
  </si>
  <si>
    <t>Leah Moh</t>
  </si>
  <si>
    <t>Mia O'Connell</t>
  </si>
  <si>
    <t>Brogan Ravenall</t>
  </si>
  <si>
    <t>Laura Knight</t>
  </si>
  <si>
    <t>Yasmin Robinson</t>
  </si>
  <si>
    <t>Eloise Lewis</t>
  </si>
  <si>
    <t>Ellie Rowan</t>
  </si>
  <si>
    <t>Blythe Pearson</t>
  </si>
  <si>
    <t>Abena Oteng</t>
  </si>
  <si>
    <t>Bethany Lillis</t>
  </si>
  <si>
    <t>Eniola Diji</t>
  </si>
  <si>
    <t>Eleanor Butt</t>
  </si>
  <si>
    <t>Enya Davies-Collins</t>
  </si>
  <si>
    <t>Sophie Anderson</t>
  </si>
  <si>
    <t>Gabriel Wright</t>
  </si>
  <si>
    <t>Melieka Daley</t>
  </si>
  <si>
    <t>Ellie Burling</t>
  </si>
  <si>
    <t>Grace Gentry</t>
  </si>
  <si>
    <t>Oliver Martin</t>
  </si>
  <si>
    <t>Joshua Guillen</t>
  </si>
  <si>
    <t>Brendan Healy</t>
  </si>
  <si>
    <t>Edward Fairhurst</t>
  </si>
  <si>
    <t>Harry Gilzean</t>
  </si>
  <si>
    <t>Milan Trajkovic</t>
  </si>
  <si>
    <t>Jacob Alan</t>
  </si>
  <si>
    <t>Jack Levene</t>
  </si>
  <si>
    <t>Skye Wicks</t>
  </si>
  <si>
    <t>Alicia Regis</t>
  </si>
  <si>
    <t>Katie Liptrot</t>
  </si>
  <si>
    <t>Beatrix Wraith</t>
  </si>
  <si>
    <t>Monika Alieva</t>
  </si>
  <si>
    <t>Anya Nesbitt</t>
  </si>
  <si>
    <t>Tom Stuttle</t>
  </si>
  <si>
    <t>Oliver Randall</t>
  </si>
  <si>
    <t>Samuel Norris</t>
  </si>
  <si>
    <t>Harry Smith</t>
  </si>
  <si>
    <t>Matthew Norris</t>
  </si>
  <si>
    <t>Ayanfe Coker</t>
  </si>
  <si>
    <t>Sam Wheatley</t>
  </si>
  <si>
    <t>George Hey</t>
  </si>
  <si>
    <t>Toby Linsell</t>
  </si>
  <si>
    <t>Kyle Brown</t>
  </si>
  <si>
    <t>Daniel Fielding</t>
  </si>
  <si>
    <t>Sebastian Sanseau</t>
  </si>
  <si>
    <t>Luke Wilson</t>
  </si>
  <si>
    <t>Connor Keogh</t>
  </si>
  <si>
    <t>Oliver Griffiths</t>
  </si>
  <si>
    <t>Kai Tunstall</t>
  </si>
  <si>
    <t>Lewis Clarke</t>
  </si>
  <si>
    <t>RussellColeman</t>
  </si>
  <si>
    <t>Sonny Maguire</t>
  </si>
  <si>
    <t>Joe Buck</t>
  </si>
  <si>
    <t>Ciaran Kibane</t>
  </si>
  <si>
    <t>Ellie Lovegrove</t>
  </si>
  <si>
    <t>Felicity Funnell</t>
  </si>
  <si>
    <t>Rosie Moore</t>
  </si>
  <si>
    <t>Talia Turray</t>
  </si>
  <si>
    <t>Stella Whitlum</t>
  </si>
  <si>
    <t>Jess Benvenieste</t>
  </si>
  <si>
    <t>Helena van Hullen</t>
  </si>
  <si>
    <t>Matthew Mills</t>
  </si>
  <si>
    <t>Megan Maddison</t>
  </si>
  <si>
    <t>Olivia Stafford</t>
  </si>
  <si>
    <t>Shatris Masuphan-Boodle</t>
  </si>
  <si>
    <t>Aysha Saifullah</t>
  </si>
  <si>
    <t>Rhys Whitney</t>
  </si>
  <si>
    <t>Matthew Copley</t>
  </si>
  <si>
    <t>EE</t>
  </si>
  <si>
    <t>WW</t>
  </si>
  <si>
    <t>TT</t>
  </si>
  <si>
    <t>Ollie Wilkinson</t>
  </si>
  <si>
    <t>DD</t>
  </si>
  <si>
    <t>VV</t>
  </si>
  <si>
    <t>NN</t>
  </si>
  <si>
    <t>Elizabeth Tulu</t>
  </si>
  <si>
    <t>QQ</t>
  </si>
  <si>
    <t>Bairavy Senathirajan</t>
  </si>
  <si>
    <t>Charlie Taylor</t>
  </si>
  <si>
    <t>2:24.2</t>
  </si>
  <si>
    <t>2:31.1</t>
  </si>
  <si>
    <t>2:36.4</t>
  </si>
  <si>
    <t>2:45.5</t>
  </si>
  <si>
    <t>3:01.7</t>
  </si>
  <si>
    <t>3:14.2</t>
  </si>
  <si>
    <t>2:47.3</t>
  </si>
  <si>
    <t>2:50.4</t>
  </si>
  <si>
    <t>2:58.8</t>
  </si>
  <si>
    <t>3:09.9</t>
  </si>
  <si>
    <t>4:03.8</t>
  </si>
  <si>
    <t>Isabel Fafowora</t>
  </si>
  <si>
    <t>Evie Holkyard</t>
  </si>
  <si>
    <t>5:11.6</t>
  </si>
  <si>
    <t>5:15.3</t>
  </si>
  <si>
    <t>5:15.8</t>
  </si>
  <si>
    <t>6:15.8</t>
  </si>
  <si>
    <t>5:48.3</t>
  </si>
  <si>
    <t>6:28.7</t>
  </si>
  <si>
    <t>6:43.6</t>
  </si>
  <si>
    <t>Noah Clarke</t>
  </si>
  <si>
    <t>Sam Scheer</t>
  </si>
  <si>
    <t>Luke Pullen</t>
  </si>
  <si>
    <t>7.8.16</t>
  </si>
  <si>
    <t>Allianz Park</t>
  </si>
  <si>
    <t>Oliver Stafford</t>
  </si>
  <si>
    <t>Bryan Appleton</t>
  </si>
  <si>
    <t>Edward Hopper</t>
  </si>
  <si>
    <t>Judy Agholor</t>
  </si>
  <si>
    <t>Jack Gurney</t>
  </si>
  <si>
    <t>Olivia Smith</t>
  </si>
  <si>
    <t>Samuel Greenstein</t>
  </si>
  <si>
    <t>Ben Bellisario</t>
  </si>
  <si>
    <t>Esther Fatude</t>
  </si>
  <si>
    <t>Nana Owusu</t>
  </si>
  <si>
    <t>Chinwe Iwunze</t>
  </si>
  <si>
    <t>Benjamin Hocking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</si>
</sst>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 mmmm\ yyyy"/>
    <numFmt numFmtId="165" formatCode="dd/mm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  <numFmt numFmtId="171" formatCode="d/m/yy;@"/>
    <numFmt numFmtId="172" formatCode="0.0"/>
    <numFmt numFmtId="173" formatCode="_-* #,##0.0_-;\-* #,##0.0_-;_-* &quot;-&quot;?_-;_-@_-"/>
    <numFmt numFmtId="174" formatCode="[$-F400]h:mm:ss\ AM/PM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u val="single"/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4"/>
      <name val="Old English Text MT"/>
      <family val="4"/>
    </font>
    <font>
      <b/>
      <u val="single"/>
      <sz val="11"/>
      <name val="Arial"/>
      <family val="2"/>
    </font>
    <font>
      <b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55"/>
      <name val="Calibri"/>
      <family val="2"/>
    </font>
    <font>
      <sz val="10"/>
      <color indexed="55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56"/>
      <name val="Calibri"/>
      <family val="2"/>
    </font>
    <font>
      <b/>
      <sz val="14"/>
      <color indexed="56"/>
      <name val="Arial"/>
      <family val="2"/>
    </font>
    <font>
      <b/>
      <sz val="11"/>
      <name val="Calibri"/>
      <family val="2"/>
    </font>
    <font>
      <b/>
      <sz val="8"/>
      <color indexed="12"/>
      <name val="Arial"/>
      <family val="2"/>
    </font>
    <font>
      <sz val="9"/>
      <color indexed="9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0" tint="-0.24993999302387238"/>
      <name val="Calibri"/>
      <family val="2"/>
    </font>
    <font>
      <sz val="10"/>
      <color theme="0" tint="-0.24993999302387238"/>
      <name val="Arial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u val="single"/>
      <sz val="11"/>
      <color rgb="FFFF000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/>
      <name val="Calibri"/>
      <family val="2"/>
    </font>
    <font>
      <b/>
      <sz val="14"/>
      <color theme="3"/>
      <name val="Arial"/>
      <family val="2"/>
    </font>
    <font>
      <b/>
      <sz val="8"/>
      <color rgb="FF0000FF"/>
      <name val="Arial"/>
      <family val="2"/>
    </font>
    <font>
      <sz val="9"/>
      <color theme="0"/>
      <name val="Arial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ck"/>
      <top style="thin"/>
      <bottom>
        <color indexed="63"/>
      </bottom>
    </border>
    <border>
      <left style="thick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40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/>
    </xf>
    <xf numFmtId="0" fontId="78" fillId="0" borderId="0" xfId="0" applyFont="1" applyAlignment="1">
      <alignment/>
    </xf>
    <xf numFmtId="0" fontId="4" fillId="34" borderId="0" xfId="0" applyFont="1" applyFill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9" fillId="0" borderId="0" xfId="0" applyFont="1" applyAlignment="1" applyProtection="1" quotePrefix="1">
      <alignment horizontal="left"/>
      <protection/>
    </xf>
    <xf numFmtId="49" fontId="3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9" fillId="0" borderId="10" xfId="0" applyFont="1" applyBorder="1" applyAlignment="1" applyProtection="1">
      <alignment/>
      <protection/>
    </xf>
    <xf numFmtId="0" fontId="9" fillId="33" borderId="0" xfId="0" applyFont="1" applyFill="1" applyAlignment="1" applyProtection="1">
      <alignment horizontal="left"/>
      <protection locked="0"/>
    </xf>
    <xf numFmtId="0" fontId="2" fillId="0" borderId="10" xfId="0" applyNumberFormat="1" applyFont="1" applyBorder="1" applyAlignment="1" applyProtection="1">
      <alignment/>
      <protection/>
    </xf>
    <xf numFmtId="49" fontId="2" fillId="33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9" fillId="33" borderId="0" xfId="0" applyFont="1" applyFill="1" applyBorder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>
      <alignment/>
      <protection/>
    </xf>
    <xf numFmtId="0" fontId="9" fillId="0" borderId="0" xfId="0" applyFont="1" applyAlignment="1" applyProtection="1" quotePrefix="1">
      <alignment/>
      <protection/>
    </xf>
    <xf numFmtId="0" fontId="9" fillId="0" borderId="0" xfId="0" applyFont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10" fillId="0" borderId="10" xfId="0" applyNumberFormat="1" applyFont="1" applyBorder="1" applyAlignment="1" applyProtection="1">
      <alignment/>
      <protection/>
    </xf>
    <xf numFmtId="0" fontId="10" fillId="0" borderId="0" xfId="0" applyNumberFormat="1" applyFont="1" applyAlignment="1" applyProtection="1">
      <alignment horizontal="right"/>
      <protection/>
    </xf>
    <xf numFmtId="0" fontId="80" fillId="0" borderId="0" xfId="0" applyFont="1" applyAlignment="1" applyProtection="1">
      <alignment vertical="justify" textRotation="180" wrapText="1"/>
      <protection/>
    </xf>
    <xf numFmtId="0" fontId="4" fillId="35" borderId="0" xfId="0" applyFont="1" applyFill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37" borderId="0" xfId="0" applyFont="1" applyFill="1" applyAlignment="1" applyProtection="1">
      <alignment/>
      <protection/>
    </xf>
    <xf numFmtId="0" fontId="3" fillId="0" borderId="0" xfId="0" applyFont="1" applyAlignment="1">
      <alignment/>
    </xf>
    <xf numFmtId="0" fontId="11" fillId="38" borderId="0" xfId="0" applyFont="1" applyFill="1" applyBorder="1" applyAlignment="1" applyProtection="1">
      <alignment horizontal="left"/>
      <protection/>
    </xf>
    <xf numFmtId="0" fontId="3" fillId="38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0" fillId="38" borderId="0" xfId="0" applyFill="1" applyAlignment="1">
      <alignment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14" fontId="3" fillId="38" borderId="0" xfId="0" applyNumberFormat="1" applyFont="1" applyFill="1" applyAlignment="1">
      <alignment horizontal="left"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38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0" fillId="38" borderId="0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 applyProtection="1">
      <alignment horizontal="right"/>
      <protection/>
    </xf>
    <xf numFmtId="0" fontId="9" fillId="0" borderId="11" xfId="0" applyFont="1" applyFill="1" applyBorder="1" applyAlignment="1" applyProtection="1">
      <alignment horizontal="center"/>
      <protection/>
    </xf>
    <xf numFmtId="0" fontId="81" fillId="0" borderId="0" xfId="0" applyFont="1" applyFill="1" applyAlignment="1" applyProtection="1">
      <alignment/>
      <protection/>
    </xf>
    <xf numFmtId="0" fontId="81" fillId="0" borderId="0" xfId="0" applyFont="1" applyAlignment="1" applyProtection="1">
      <alignment/>
      <protection/>
    </xf>
    <xf numFmtId="2" fontId="82" fillId="0" borderId="0" xfId="0" applyNumberFormat="1" applyFont="1" applyFill="1" applyAlignment="1" applyProtection="1">
      <alignment/>
      <protection/>
    </xf>
    <xf numFmtId="0" fontId="82" fillId="0" borderId="0" xfId="0" applyFont="1" applyFill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3" fillId="0" borderId="0" xfId="0" applyFont="1" applyAlignment="1" applyProtection="1">
      <alignment/>
      <protection/>
    </xf>
    <xf numFmtId="49" fontId="2" fillId="0" borderId="0" xfId="0" applyNumberFormat="1" applyFont="1" applyFill="1" applyAlignment="1" applyProtection="1">
      <alignment horizontal="left"/>
      <protection/>
    </xf>
    <xf numFmtId="49" fontId="2" fillId="0" borderId="10" xfId="0" applyNumberFormat="1" applyFont="1" applyFill="1" applyBorder="1" applyAlignment="1" applyProtection="1">
      <alignment horizontal="left"/>
      <protection/>
    </xf>
    <xf numFmtId="0" fontId="78" fillId="38" borderId="0" xfId="0" applyFont="1" applyFill="1" applyAlignment="1">
      <alignment/>
    </xf>
    <xf numFmtId="49" fontId="0" fillId="38" borderId="10" xfId="0" applyNumberForma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0" fillId="37" borderId="10" xfId="0" applyFill="1" applyBorder="1" applyAlignment="1" applyProtection="1">
      <alignment horizontal="center"/>
      <protection/>
    </xf>
    <xf numFmtId="49" fontId="0" fillId="37" borderId="10" xfId="0" applyNumberFormat="1" applyFill="1" applyBorder="1" applyAlignment="1" applyProtection="1">
      <alignment/>
      <protection/>
    </xf>
    <xf numFmtId="0" fontId="0" fillId="39" borderId="0" xfId="0" applyFill="1" applyAlignment="1">
      <alignment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 applyProtection="1">
      <alignment horizontal="left"/>
      <protection/>
    </xf>
    <xf numFmtId="0" fontId="3" fillId="39" borderId="0" xfId="0" applyFont="1" applyFill="1" applyBorder="1" applyAlignment="1" applyProtection="1">
      <alignment horizontal="left"/>
      <protection/>
    </xf>
    <xf numFmtId="0" fontId="3" fillId="39" borderId="0" xfId="0" applyFont="1" applyFill="1" applyBorder="1" applyAlignment="1" applyProtection="1">
      <alignment/>
      <protection/>
    </xf>
    <xf numFmtId="0" fontId="2" fillId="39" borderId="0" xfId="0" applyFont="1" applyFill="1" applyBorder="1" applyAlignment="1" applyProtection="1">
      <alignment/>
      <protection/>
    </xf>
    <xf numFmtId="0" fontId="3" fillId="39" borderId="0" xfId="0" applyFont="1" applyFill="1" applyAlignment="1">
      <alignment/>
    </xf>
    <xf numFmtId="0" fontId="84" fillId="39" borderId="0" xfId="0" applyFont="1" applyFill="1" applyAlignment="1">
      <alignment/>
    </xf>
    <xf numFmtId="0" fontId="0" fillId="0" borderId="12" xfId="0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0" fillId="0" borderId="16" xfId="0" applyFont="1" applyBorder="1" applyAlignment="1">
      <alignment horizontal="center" vertical="center" textRotation="90"/>
    </xf>
    <xf numFmtId="0" fontId="19" fillId="0" borderId="13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0" fillId="0" borderId="22" xfId="0" applyBorder="1" applyAlignment="1">
      <alignment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20" fillId="0" borderId="16" xfId="0" applyNumberFormat="1" applyFont="1" applyBorder="1" applyAlignment="1">
      <alignment horizontal="center" vertical="center" textRotation="90"/>
    </xf>
    <xf numFmtId="0" fontId="2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 horizontal="left"/>
      <protection locked="0"/>
    </xf>
    <xf numFmtId="0" fontId="19" fillId="0" borderId="23" xfId="0" applyNumberFormat="1" applyFont="1" applyBorder="1" applyAlignment="1">
      <alignment horizontal="center"/>
    </xf>
    <xf numFmtId="0" fontId="3" fillId="0" borderId="10" xfId="0" applyNumberFormat="1" applyFont="1" applyBorder="1" applyAlignment="1" applyProtection="1">
      <alignment horizontal="left"/>
      <protection/>
    </xf>
    <xf numFmtId="49" fontId="3" fillId="0" borderId="10" xfId="0" applyNumberFormat="1" applyFont="1" applyFill="1" applyBorder="1" applyAlignment="1" applyProtection="1">
      <alignment horizontal="left"/>
      <protection/>
    </xf>
    <xf numFmtId="0" fontId="16" fillId="39" borderId="0" xfId="0" applyFont="1" applyFill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6" fillId="0" borderId="0" xfId="0" applyFont="1" applyFill="1" applyBorder="1" applyAlignment="1">
      <alignment/>
    </xf>
    <xf numFmtId="0" fontId="78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/>
      <protection/>
    </xf>
    <xf numFmtId="0" fontId="88" fillId="0" borderId="0" xfId="0" applyFont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Fill="1" applyAlignment="1" applyProtection="1">
      <alignment horizontal="right"/>
      <protection/>
    </xf>
    <xf numFmtId="0" fontId="15" fillId="0" borderId="0" xfId="0" applyFont="1" applyFill="1" applyAlignment="1" applyProtection="1">
      <alignment/>
      <protection/>
    </xf>
    <xf numFmtId="172" fontId="2" fillId="40" borderId="10" xfId="0" applyNumberFormat="1" applyFont="1" applyFill="1" applyBorder="1" applyAlignment="1" applyProtection="1">
      <alignment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2" fontId="2" fillId="33" borderId="10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Alignment="1" applyProtection="1">
      <alignment horizontal="left"/>
      <protection/>
    </xf>
    <xf numFmtId="49" fontId="16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 horizontal="left"/>
      <protection/>
    </xf>
    <xf numFmtId="0" fontId="78" fillId="0" borderId="10" xfId="0" applyFont="1" applyBorder="1" applyAlignment="1" applyProtection="1">
      <alignment horizontal="left"/>
      <protection/>
    </xf>
    <xf numFmtId="172" fontId="2" fillId="0" borderId="0" xfId="0" applyNumberFormat="1" applyFont="1" applyAlignment="1" applyProtection="1" quotePrefix="1">
      <alignment horizontal="right"/>
      <protection/>
    </xf>
    <xf numFmtId="0" fontId="89" fillId="0" borderId="0" xfId="0" applyFont="1" applyAlignment="1">
      <alignment/>
    </xf>
    <xf numFmtId="49" fontId="89" fillId="0" borderId="0" xfId="0" applyNumberFormat="1" applyFont="1" applyAlignment="1">
      <alignment/>
    </xf>
    <xf numFmtId="0" fontId="89" fillId="0" borderId="0" xfId="0" applyFont="1" applyAlignment="1" applyProtection="1">
      <alignment/>
      <protection/>
    </xf>
    <xf numFmtId="49" fontId="89" fillId="0" borderId="0" xfId="0" applyNumberFormat="1" applyFont="1" applyAlignment="1" applyProtection="1">
      <alignment/>
      <protection/>
    </xf>
    <xf numFmtId="0" fontId="89" fillId="0" borderId="0" xfId="0" applyFont="1" applyAlignment="1" applyProtection="1">
      <alignment horizontal="right"/>
      <protection/>
    </xf>
    <xf numFmtId="0" fontId="89" fillId="0" borderId="0" xfId="0" applyFont="1" applyAlignment="1">
      <alignment horizontal="right"/>
    </xf>
    <xf numFmtId="0" fontId="90" fillId="0" borderId="0" xfId="0" applyFont="1" applyAlignment="1" applyProtection="1">
      <alignment/>
      <protection/>
    </xf>
    <xf numFmtId="2" fontId="2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Border="1" applyAlignment="1" applyProtection="1">
      <alignment horizontal="right"/>
      <protection/>
    </xf>
    <xf numFmtId="2" fontId="0" fillId="0" borderId="0" xfId="0" applyNumberFormat="1" applyAlignment="1">
      <alignment/>
    </xf>
    <xf numFmtId="172" fontId="89" fillId="0" borderId="0" xfId="0" applyNumberFormat="1" applyFont="1" applyAlignment="1" applyProtection="1">
      <alignment horizontal="right"/>
      <protection/>
    </xf>
    <xf numFmtId="172" fontId="89" fillId="0" borderId="0" xfId="0" applyNumberFormat="1" applyFont="1" applyAlignment="1" applyProtection="1">
      <alignment/>
      <protection/>
    </xf>
    <xf numFmtId="2" fontId="89" fillId="0" borderId="0" xfId="0" applyNumberFormat="1" applyFont="1" applyAlignment="1" applyProtection="1">
      <alignment/>
      <protection/>
    </xf>
    <xf numFmtId="0" fontId="78" fillId="39" borderId="0" xfId="0" applyFont="1" applyFill="1" applyAlignment="1">
      <alignment/>
    </xf>
    <xf numFmtId="0" fontId="0" fillId="38" borderId="27" xfId="0" applyFill="1" applyBorder="1" applyAlignment="1">
      <alignment/>
    </xf>
    <xf numFmtId="0" fontId="2" fillId="41" borderId="1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center"/>
      <protection/>
    </xf>
    <xf numFmtId="172" fontId="89" fillId="0" borderId="0" xfId="0" applyNumberFormat="1" applyFont="1" applyAlignment="1">
      <alignment/>
    </xf>
    <xf numFmtId="2" fontId="89" fillId="0" borderId="0" xfId="0" applyNumberFormat="1" applyFont="1" applyAlignment="1">
      <alignment/>
    </xf>
    <xf numFmtId="172" fontId="89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42" borderId="0" xfId="0" applyFill="1" applyAlignment="1" applyProtection="1">
      <alignment/>
      <protection/>
    </xf>
    <xf numFmtId="0" fontId="0" fillId="42" borderId="0" xfId="0" applyFill="1" applyAlignment="1" applyProtection="1">
      <alignment horizontal="right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right"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horizontal="right"/>
      <protection/>
    </xf>
    <xf numFmtId="0" fontId="0" fillId="43" borderId="0" xfId="0" applyFill="1" applyAlignment="1" applyProtection="1">
      <alignment/>
      <protection/>
    </xf>
    <xf numFmtId="0" fontId="0" fillId="43" borderId="0" xfId="0" applyFill="1" applyAlignment="1" applyProtection="1">
      <alignment horizontal="right"/>
      <protection/>
    </xf>
    <xf numFmtId="0" fontId="0" fillId="36" borderId="0" xfId="0" applyFill="1" applyAlignment="1" applyProtection="1">
      <alignment/>
      <protection/>
    </xf>
    <xf numFmtId="0" fontId="0" fillId="36" borderId="0" xfId="0" applyFill="1" applyAlignment="1" applyProtection="1">
      <alignment horizontal="right"/>
      <protection/>
    </xf>
    <xf numFmtId="0" fontId="0" fillId="37" borderId="0" xfId="0" applyFill="1" applyAlignment="1" applyProtection="1">
      <alignment/>
      <protection/>
    </xf>
    <xf numFmtId="0" fontId="0" fillId="37" borderId="0" xfId="0" applyFill="1" applyAlignment="1" applyProtection="1">
      <alignment horizontal="right"/>
      <protection/>
    </xf>
    <xf numFmtId="0" fontId="91" fillId="0" borderId="0" xfId="0" applyFont="1" applyAlignment="1" applyProtection="1">
      <alignment horizontal="center"/>
      <protection/>
    </xf>
    <xf numFmtId="0" fontId="91" fillId="0" borderId="0" xfId="0" applyFont="1" applyFill="1" applyAlignment="1" applyProtection="1">
      <alignment horizontal="center"/>
      <protection/>
    </xf>
    <xf numFmtId="0" fontId="91" fillId="0" borderId="0" xfId="0" applyFont="1" applyAlignment="1" applyProtection="1" quotePrefix="1">
      <alignment horizontal="center"/>
      <protection/>
    </xf>
    <xf numFmtId="0" fontId="7" fillId="44" borderId="0" xfId="0" applyFont="1" applyFill="1" applyAlignment="1" applyProtection="1">
      <alignment horizontal="center"/>
      <protection/>
    </xf>
    <xf numFmtId="0" fontId="7" fillId="34" borderId="0" xfId="0" applyFont="1" applyFill="1" applyAlignment="1" applyProtection="1">
      <alignment horizontal="center"/>
      <protection/>
    </xf>
    <xf numFmtId="0" fontId="7" fillId="35" borderId="0" xfId="0" applyFont="1" applyFill="1" applyAlignment="1" applyProtection="1">
      <alignment horizontal="center"/>
      <protection/>
    </xf>
    <xf numFmtId="0" fontId="7" fillId="45" borderId="0" xfId="0" applyFont="1" applyFill="1" applyAlignment="1" applyProtection="1">
      <alignment horizontal="center"/>
      <protection/>
    </xf>
    <xf numFmtId="0" fontId="7" fillId="30" borderId="0" xfId="0" applyFont="1" applyFill="1" applyAlignment="1" applyProtection="1">
      <alignment horizontal="center"/>
      <protection/>
    </xf>
    <xf numFmtId="0" fontId="91" fillId="0" borderId="0" xfId="0" applyFont="1" applyFill="1" applyAlignment="1" applyProtection="1" quotePrefix="1">
      <alignment horizontal="center"/>
      <protection/>
    </xf>
    <xf numFmtId="0" fontId="91" fillId="0" borderId="0" xfId="0" applyFont="1" applyAlignment="1">
      <alignment horizontal="center"/>
    </xf>
    <xf numFmtId="0" fontId="92" fillId="0" borderId="28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/>
      <protection/>
    </xf>
    <xf numFmtId="0" fontId="0" fillId="0" borderId="28" xfId="0" applyNumberFormat="1" applyFill="1" applyBorder="1" applyAlignment="1" applyProtection="1">
      <alignment horizontal="center"/>
      <protection/>
    </xf>
    <xf numFmtId="164" fontId="0" fillId="0" borderId="28" xfId="0" applyNumberFormat="1" applyFill="1" applyBorder="1" applyAlignment="1" applyProtection="1">
      <alignment horizontal="center"/>
      <protection/>
    </xf>
    <xf numFmtId="0" fontId="93" fillId="0" borderId="28" xfId="0" applyFont="1" applyBorder="1" applyAlignment="1" applyProtection="1">
      <alignment horizontal="center"/>
      <protection/>
    </xf>
    <xf numFmtId="0" fontId="94" fillId="0" borderId="28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0" fillId="44" borderId="28" xfId="0" applyFill="1" applyBorder="1" applyAlignment="1" applyProtection="1">
      <alignment horizontal="center"/>
      <protection locked="0"/>
    </xf>
    <xf numFmtId="0" fontId="4" fillId="44" borderId="28" xfId="0" applyFont="1" applyFill="1" applyBorder="1" applyAlignment="1" applyProtection="1">
      <alignment horizontal="center"/>
      <protection/>
    </xf>
    <xf numFmtId="0" fontId="0" fillId="34" borderId="28" xfId="0" applyFill="1" applyBorder="1" applyAlignment="1" applyProtection="1">
      <alignment horizontal="center"/>
      <protection locked="0"/>
    </xf>
    <xf numFmtId="0" fontId="4" fillId="34" borderId="28" xfId="0" applyFont="1" applyFill="1" applyBorder="1" applyAlignment="1" applyProtection="1">
      <alignment horizontal="center"/>
      <protection/>
    </xf>
    <xf numFmtId="0" fontId="0" fillId="34" borderId="28" xfId="0" applyFill="1" applyBorder="1" applyAlignment="1" applyProtection="1">
      <alignment horizontal="center"/>
      <protection/>
    </xf>
    <xf numFmtId="0" fontId="0" fillId="35" borderId="28" xfId="0" applyFill="1" applyBorder="1" applyAlignment="1" applyProtection="1">
      <alignment horizontal="center"/>
      <protection locked="0"/>
    </xf>
    <xf numFmtId="0" fontId="4" fillId="35" borderId="28" xfId="0" applyFont="1" applyFill="1" applyBorder="1" applyAlignment="1" applyProtection="1">
      <alignment horizontal="center"/>
      <protection/>
    </xf>
    <xf numFmtId="0" fontId="0" fillId="35" borderId="28" xfId="0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0" fillId="45" borderId="28" xfId="0" applyFill="1" applyBorder="1" applyAlignment="1" applyProtection="1">
      <alignment horizontal="center"/>
      <protection locked="0"/>
    </xf>
    <xf numFmtId="0" fontId="4" fillId="45" borderId="28" xfId="0" applyFont="1" applyFill="1" applyBorder="1" applyAlignment="1" applyProtection="1">
      <alignment horizontal="center"/>
      <protection/>
    </xf>
    <xf numFmtId="0" fontId="0" fillId="45" borderId="28" xfId="0" applyFill="1" applyBorder="1" applyAlignment="1" applyProtection="1">
      <alignment horizontal="center"/>
      <protection/>
    </xf>
    <xf numFmtId="0" fontId="0" fillId="30" borderId="28" xfId="0" applyFill="1" applyBorder="1" applyAlignment="1" applyProtection="1">
      <alignment horizontal="center"/>
      <protection locked="0"/>
    </xf>
    <xf numFmtId="0" fontId="4" fillId="30" borderId="28" xfId="0" applyFont="1" applyFill="1" applyBorder="1" applyAlignment="1" applyProtection="1">
      <alignment horizontal="center"/>
      <protection/>
    </xf>
    <xf numFmtId="0" fontId="0" fillId="30" borderId="28" xfId="0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0" fillId="0" borderId="28" xfId="0" applyBorder="1" applyAlignment="1">
      <alignment horizontal="center"/>
    </xf>
    <xf numFmtId="0" fontId="78" fillId="0" borderId="28" xfId="0" applyFont="1" applyBorder="1" applyAlignment="1">
      <alignment horizontal="center"/>
    </xf>
    <xf numFmtId="14" fontId="0" fillId="0" borderId="28" xfId="0" applyNumberFormat="1" applyFill="1" applyBorder="1" applyAlignment="1" applyProtection="1">
      <alignment horizontal="center"/>
      <protection/>
    </xf>
    <xf numFmtId="0" fontId="0" fillId="39" borderId="0" xfId="0" applyFill="1" applyAlignment="1" applyProtection="1">
      <alignment/>
      <protection/>
    </xf>
    <xf numFmtId="0" fontId="0" fillId="46" borderId="28" xfId="0" applyFill="1" applyBorder="1" applyAlignment="1" applyProtection="1">
      <alignment horizontal="center"/>
      <protection locked="0"/>
    </xf>
    <xf numFmtId="0" fontId="57" fillId="39" borderId="0" xfId="0" applyFont="1" applyFill="1" applyAlignment="1">
      <alignment/>
    </xf>
    <xf numFmtId="165" fontId="7" fillId="2" borderId="0" xfId="0" applyNumberFormat="1" applyFont="1" applyFill="1" applyAlignment="1" applyProtection="1">
      <alignment horizontal="left"/>
      <protection locked="0"/>
    </xf>
    <xf numFmtId="2" fontId="9" fillId="2" borderId="29" xfId="0" applyNumberFormat="1" applyFont="1" applyFill="1" applyBorder="1" applyAlignment="1" applyProtection="1">
      <alignment horizontal="center"/>
      <protection locked="0"/>
    </xf>
    <xf numFmtId="0" fontId="9" fillId="2" borderId="29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/>
    </xf>
    <xf numFmtId="0" fontId="52" fillId="38" borderId="0" xfId="0" applyFont="1" applyFill="1" applyAlignment="1">
      <alignment/>
    </xf>
    <xf numFmtId="165" fontId="90" fillId="0" borderId="0" xfId="0" applyNumberFormat="1" applyFont="1" applyAlignment="1" applyProtection="1">
      <alignment/>
      <protection/>
    </xf>
    <xf numFmtId="0" fontId="95" fillId="39" borderId="0" xfId="0" applyFont="1" applyFill="1" applyAlignment="1">
      <alignment/>
    </xf>
    <xf numFmtId="0" fontId="3" fillId="39" borderId="0" xfId="0" applyFont="1" applyFill="1" applyAlignment="1" applyProtection="1">
      <alignment/>
      <protection/>
    </xf>
    <xf numFmtId="0" fontId="95" fillId="39" borderId="0" xfId="0" applyFont="1" applyFill="1" applyAlignment="1" applyProtection="1">
      <alignment/>
      <protection/>
    </xf>
    <xf numFmtId="0" fontId="0" fillId="39" borderId="0" xfId="0" applyFill="1" applyBorder="1" applyAlignment="1" applyProtection="1">
      <alignment/>
      <protection/>
    </xf>
    <xf numFmtId="0" fontId="0" fillId="39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0" fontId="96" fillId="0" borderId="29" xfId="0" applyFont="1" applyFill="1" applyBorder="1" applyAlignment="1" applyProtection="1">
      <alignment horizontal="center"/>
      <protection/>
    </xf>
    <xf numFmtId="0" fontId="96" fillId="0" borderId="29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 textRotation="90"/>
      <protection/>
    </xf>
    <xf numFmtId="0" fontId="97" fillId="0" borderId="30" xfId="0" applyFont="1" applyBorder="1" applyAlignment="1">
      <alignment horizontal="center"/>
    </xf>
    <xf numFmtId="0" fontId="97" fillId="0" borderId="31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0" fillId="0" borderId="33" xfId="0" applyBorder="1" applyAlignment="1">
      <alignment/>
    </xf>
    <xf numFmtId="0" fontId="98" fillId="39" borderId="0" xfId="0" applyFont="1" applyFill="1" applyAlignment="1">
      <alignment/>
    </xf>
    <xf numFmtId="0" fontId="19" fillId="39" borderId="31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/>
      <protection locked="0"/>
    </xf>
    <xf numFmtId="0" fontId="20" fillId="2" borderId="0" xfId="0" applyFont="1" applyFill="1" applyAlignment="1" applyProtection="1">
      <alignment/>
      <protection locked="0"/>
    </xf>
    <xf numFmtId="14" fontId="83" fillId="0" borderId="0" xfId="0" applyNumberFormat="1" applyFont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 textRotation="90"/>
      <protection/>
    </xf>
    <xf numFmtId="0" fontId="15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yan\Downloads\SALResults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"/>
      <sheetName val="Results"/>
      <sheetName val="print"/>
      <sheetName val="dist"/>
      <sheetName val="height"/>
      <sheetName val="Lanes"/>
      <sheetName val="nonscoring"/>
    </sheetNames>
    <sheetDataSet>
      <sheetData sheetId="0">
        <row r="326">
          <cell r="A326" t="str">
            <v>U17</v>
          </cell>
          <cell r="B326">
            <v>2</v>
          </cell>
        </row>
        <row r="327">
          <cell r="A327" t="str">
            <v>U20</v>
          </cell>
          <cell r="B327">
            <v>3</v>
          </cell>
        </row>
        <row r="328">
          <cell r="A328" t="str">
            <v>SM</v>
          </cell>
          <cell r="B328">
            <v>4</v>
          </cell>
        </row>
        <row r="329">
          <cell r="A329" t="str">
            <v>U23</v>
          </cell>
          <cell r="B329">
            <v>4</v>
          </cell>
        </row>
        <row r="330">
          <cell r="A330" t="str">
            <v>M40</v>
          </cell>
          <cell r="B330">
            <v>6</v>
          </cell>
        </row>
        <row r="331">
          <cell r="A331" t="str">
            <v>M45</v>
          </cell>
          <cell r="B331">
            <v>7</v>
          </cell>
        </row>
        <row r="332">
          <cell r="A332" t="str">
            <v>M50</v>
          </cell>
          <cell r="B332">
            <v>8</v>
          </cell>
        </row>
        <row r="333">
          <cell r="A333" t="str">
            <v>M55</v>
          </cell>
          <cell r="B333">
            <v>9</v>
          </cell>
        </row>
        <row r="334">
          <cell r="A334" t="str">
            <v>M60</v>
          </cell>
          <cell r="B33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92"/>
  <sheetViews>
    <sheetView zoomScalePageLayoutView="0" workbookViewId="0" topLeftCell="A39">
      <selection activeCell="I38" sqref="I38:J38"/>
    </sheetView>
  </sheetViews>
  <sheetFormatPr defaultColWidth="9.140625" defaultRowHeight="15"/>
  <cols>
    <col min="1" max="1" width="5.00390625" style="0" customWidth="1"/>
    <col min="2" max="2" width="15.140625" style="0" customWidth="1"/>
    <col min="3" max="3" width="12.8515625" style="0" customWidth="1"/>
    <col min="5" max="12" width="11.7109375" style="0" customWidth="1"/>
    <col min="13" max="13" width="17.28125" style="0" customWidth="1"/>
    <col min="14" max="14" width="10.28125" style="0" customWidth="1"/>
    <col min="16" max="16" width="15.140625" style="0" customWidth="1"/>
  </cols>
  <sheetData>
    <row r="1" spans="1:20" ht="15">
      <c r="A1" s="2"/>
      <c r="B1" s="2"/>
      <c r="C1" s="35" t="s">
        <v>95</v>
      </c>
      <c r="D1" s="35" t="s">
        <v>124</v>
      </c>
      <c r="E1" s="51"/>
      <c r="F1" s="2"/>
      <c r="G1" s="36" t="s">
        <v>96</v>
      </c>
      <c r="H1" s="37"/>
      <c r="I1" s="37"/>
      <c r="J1" s="38"/>
      <c r="K1" s="38"/>
      <c r="L1" s="39"/>
      <c r="M1" s="39"/>
      <c r="N1" s="39"/>
      <c r="O1" s="38"/>
      <c r="P1" s="39"/>
      <c r="Q1" s="39"/>
      <c r="R1" s="39"/>
      <c r="S1" s="74"/>
      <c r="T1" s="74"/>
    </row>
    <row r="2" spans="1:20" ht="15.75" thickBot="1">
      <c r="A2" s="2"/>
      <c r="B2" s="2"/>
      <c r="C2" s="35"/>
      <c r="D2" s="7" t="s">
        <v>0</v>
      </c>
      <c r="E2" s="52"/>
      <c r="F2" s="2"/>
      <c r="G2" s="40" t="s">
        <v>224</v>
      </c>
      <c r="H2" s="38"/>
      <c r="I2" s="38"/>
      <c r="J2" s="38"/>
      <c r="K2" s="38"/>
      <c r="L2" s="39"/>
      <c r="M2" s="39"/>
      <c r="N2" s="39"/>
      <c r="O2" s="38"/>
      <c r="P2" s="39"/>
      <c r="Q2" s="39"/>
      <c r="R2" s="39"/>
      <c r="S2" s="74"/>
      <c r="T2" s="74"/>
    </row>
    <row r="3" spans="1:20" ht="15.75" thickBot="1">
      <c r="A3" s="37" t="s">
        <v>97</v>
      </c>
      <c r="B3" s="38"/>
      <c r="C3" s="213" t="s">
        <v>234</v>
      </c>
      <c r="D3" s="214" t="s">
        <v>235</v>
      </c>
      <c r="E3" s="60" t="s">
        <v>156</v>
      </c>
      <c r="F3" s="2"/>
      <c r="G3" s="69" t="s">
        <v>132</v>
      </c>
      <c r="H3" s="39"/>
      <c r="I3" s="39"/>
      <c r="J3" s="38"/>
      <c r="K3" s="38"/>
      <c r="L3" s="39"/>
      <c r="M3" s="39"/>
      <c r="N3" s="39"/>
      <c r="O3" s="38"/>
      <c r="P3" s="39"/>
      <c r="Q3" s="39"/>
      <c r="R3" s="39"/>
      <c r="S3" s="74"/>
      <c r="T3" s="74"/>
    </row>
    <row r="4" spans="1:20" ht="15.75" thickBot="1">
      <c r="A4" s="37" t="s">
        <v>98</v>
      </c>
      <c r="B4" s="38"/>
      <c r="C4" s="214" t="s">
        <v>236</v>
      </c>
      <c r="D4" s="214" t="s">
        <v>237</v>
      </c>
      <c r="E4" s="60" t="s">
        <v>157</v>
      </c>
      <c r="F4" s="2"/>
      <c r="G4" s="41" t="s">
        <v>126</v>
      </c>
      <c r="H4" s="39"/>
      <c r="I4" s="39"/>
      <c r="J4" s="38"/>
      <c r="K4" s="38"/>
      <c r="L4" s="39"/>
      <c r="M4" s="39"/>
      <c r="N4" s="39"/>
      <c r="O4" s="38"/>
      <c r="P4" s="39"/>
      <c r="Q4" s="39"/>
      <c r="R4" s="39"/>
      <c r="S4" s="74"/>
      <c r="T4" s="74"/>
    </row>
    <row r="5" spans="1:20" ht="15.75" thickBot="1">
      <c r="A5" s="37" t="s">
        <v>99</v>
      </c>
      <c r="B5" s="38"/>
      <c r="C5" s="214" t="s">
        <v>238</v>
      </c>
      <c r="D5" s="214" t="s">
        <v>212</v>
      </c>
      <c r="E5" s="60" t="s">
        <v>158</v>
      </c>
      <c r="F5" s="2"/>
      <c r="G5" s="41" t="s">
        <v>100</v>
      </c>
      <c r="H5" s="39"/>
      <c r="I5" s="39"/>
      <c r="J5" s="38"/>
      <c r="K5" s="38"/>
      <c r="L5" s="39"/>
      <c r="M5" s="39"/>
      <c r="N5" s="39"/>
      <c r="O5" s="38"/>
      <c r="P5" s="39"/>
      <c r="Q5" s="39"/>
      <c r="R5" s="39"/>
      <c r="S5" s="74"/>
      <c r="T5" s="74"/>
    </row>
    <row r="6" spans="1:20" ht="15.75" thickBot="1">
      <c r="A6" s="2"/>
      <c r="B6" s="2"/>
      <c r="C6" s="214" t="s">
        <v>239</v>
      </c>
      <c r="D6" s="214" t="s">
        <v>240</v>
      </c>
      <c r="E6" s="60" t="s">
        <v>159</v>
      </c>
      <c r="F6" s="2"/>
      <c r="G6" s="39"/>
      <c r="H6" s="39"/>
      <c r="I6" s="39"/>
      <c r="J6" s="38"/>
      <c r="K6" s="38"/>
      <c r="L6" s="39"/>
      <c r="M6" s="39"/>
      <c r="N6" s="39"/>
      <c r="O6" s="38"/>
      <c r="P6" s="39"/>
      <c r="Q6" s="39"/>
      <c r="R6" s="39"/>
      <c r="S6" s="74"/>
      <c r="T6" s="74"/>
    </row>
    <row r="7" spans="1:20" ht="15.75" thickBot="1">
      <c r="A7" s="2"/>
      <c r="B7" s="2"/>
      <c r="C7" s="214" t="s">
        <v>241</v>
      </c>
      <c r="D7" s="214" t="s">
        <v>242</v>
      </c>
      <c r="E7" s="60" t="s">
        <v>160</v>
      </c>
      <c r="F7" s="2"/>
      <c r="G7" s="41" t="s">
        <v>133</v>
      </c>
      <c r="H7" s="39"/>
      <c r="I7" s="39"/>
      <c r="J7" s="39"/>
      <c r="K7" s="39"/>
      <c r="L7" s="39"/>
      <c r="M7" s="39"/>
      <c r="N7" s="39"/>
      <c r="O7" s="38"/>
      <c r="P7" s="39"/>
      <c r="Q7" s="39"/>
      <c r="R7" s="39"/>
      <c r="S7" s="74"/>
      <c r="T7" s="74"/>
    </row>
    <row r="8" spans="1:20" ht="15.75" thickBot="1">
      <c r="A8" s="2"/>
      <c r="B8" s="2"/>
      <c r="C8" s="214" t="s">
        <v>243</v>
      </c>
      <c r="D8" s="214" t="s">
        <v>244</v>
      </c>
      <c r="E8" s="60" t="s">
        <v>161</v>
      </c>
      <c r="F8" s="2"/>
      <c r="G8" s="42"/>
      <c r="H8" s="39" t="s">
        <v>128</v>
      </c>
      <c r="I8" s="39"/>
      <c r="J8" s="37"/>
      <c r="K8" s="72" t="s">
        <v>47</v>
      </c>
      <c r="L8" s="70">
        <v>1</v>
      </c>
      <c r="M8" s="71" t="s">
        <v>94</v>
      </c>
      <c r="N8" s="71" t="s">
        <v>44</v>
      </c>
      <c r="O8" s="73" t="s">
        <v>127</v>
      </c>
      <c r="P8" s="153"/>
      <c r="Q8" s="39"/>
      <c r="R8" s="39"/>
      <c r="S8" s="74"/>
      <c r="T8" s="74"/>
    </row>
    <row r="9" spans="1:20" ht="15.75" thickBot="1">
      <c r="A9" s="2"/>
      <c r="B9" s="2"/>
      <c r="C9" s="214" t="s">
        <v>245</v>
      </c>
      <c r="D9" s="214" t="s">
        <v>246</v>
      </c>
      <c r="E9" s="60" t="s">
        <v>162</v>
      </c>
      <c r="F9" s="2"/>
      <c r="G9" s="41" t="s">
        <v>129</v>
      </c>
      <c r="H9" s="39"/>
      <c r="I9" s="39"/>
      <c r="J9" s="38"/>
      <c r="K9" s="38"/>
      <c r="L9" s="39"/>
      <c r="M9" s="39"/>
      <c r="N9" s="39"/>
      <c r="O9" s="38"/>
      <c r="P9" s="39"/>
      <c r="Q9" s="39"/>
      <c r="R9" s="39"/>
      <c r="S9" s="74"/>
      <c r="T9" s="74"/>
    </row>
    <row r="10" spans="1:20" ht="15.75" thickBot="1">
      <c r="A10" s="2"/>
      <c r="B10" s="2"/>
      <c r="C10" s="224" t="s">
        <v>229</v>
      </c>
      <c r="D10" s="225" t="s">
        <v>229</v>
      </c>
      <c r="E10" s="60"/>
      <c r="F10" s="2"/>
      <c r="G10" s="40" t="s">
        <v>130</v>
      </c>
      <c r="H10" s="39"/>
      <c r="I10" s="39"/>
      <c r="J10" s="38"/>
      <c r="K10" s="38"/>
      <c r="L10" s="39"/>
      <c r="M10" s="39"/>
      <c r="N10" s="39"/>
      <c r="O10" s="38"/>
      <c r="P10" s="39"/>
      <c r="Q10" s="39"/>
      <c r="R10" s="39"/>
      <c r="S10" s="74"/>
      <c r="T10" s="74"/>
    </row>
    <row r="11" spans="1:20" ht="15">
      <c r="A11" s="2"/>
      <c r="B11" s="43" t="s">
        <v>101</v>
      </c>
      <c r="C11" t="s">
        <v>102</v>
      </c>
      <c r="D11" t="s">
        <v>103</v>
      </c>
      <c r="E11" s="52"/>
      <c r="F11" s="2"/>
      <c r="G11" s="40" t="s">
        <v>131</v>
      </c>
      <c r="H11" s="39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74"/>
      <c r="T11" s="74"/>
    </row>
    <row r="12" spans="1:20" ht="15">
      <c r="A12" s="218" t="s">
        <v>227</v>
      </c>
      <c r="B12" s="219"/>
      <c r="C12" s="74"/>
      <c r="D12" s="74"/>
      <c r="E12" s="74"/>
      <c r="F12" s="209"/>
      <c r="G12" s="69" t="s">
        <v>209</v>
      </c>
      <c r="H12" s="39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74"/>
      <c r="T12" s="74"/>
    </row>
    <row r="13" spans="1:20" ht="15">
      <c r="A13" s="220" t="s">
        <v>228</v>
      </c>
      <c r="B13" s="221"/>
      <c r="C13" s="222"/>
      <c r="D13" s="222"/>
      <c r="E13" s="223"/>
      <c r="F13" s="209"/>
      <c r="G13" s="152" t="s">
        <v>210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74"/>
      <c r="T13" s="74"/>
    </row>
    <row r="14" spans="2:20" ht="15">
      <c r="B14" t="s">
        <v>46</v>
      </c>
      <c r="C14" s="215" t="s">
        <v>104</v>
      </c>
      <c r="D14" s="215">
        <v>7</v>
      </c>
      <c r="E14" s="47"/>
      <c r="F14" s="47"/>
      <c r="G14" s="74"/>
      <c r="H14" s="39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74"/>
      <c r="T14" s="74"/>
    </row>
    <row r="15" spans="2:20" ht="15">
      <c r="B15" t="s">
        <v>225</v>
      </c>
      <c r="C15" s="215" t="s">
        <v>125</v>
      </c>
      <c r="D15" s="215">
        <v>6</v>
      </c>
      <c r="E15" s="47"/>
      <c r="F15" s="47"/>
      <c r="G15" s="75" t="s">
        <v>105</v>
      </c>
      <c r="H15" s="39"/>
      <c r="I15" s="48"/>
      <c r="J15" s="48"/>
      <c r="K15" s="48"/>
      <c r="L15" s="39"/>
      <c r="M15" s="39"/>
      <c r="N15" s="39"/>
      <c r="O15" s="39"/>
      <c r="P15" s="39"/>
      <c r="Q15" s="39"/>
      <c r="R15" s="39"/>
      <c r="S15" s="74"/>
      <c r="T15" s="74"/>
    </row>
    <row r="16" spans="1:20" ht="15">
      <c r="A16" s="2"/>
      <c r="B16" s="45"/>
      <c r="C16" s="215" t="s">
        <v>106</v>
      </c>
      <c r="D16" s="215">
        <v>5</v>
      </c>
      <c r="E16" s="47"/>
      <c r="F16" s="47"/>
      <c r="G16" s="74"/>
      <c r="H16" s="48"/>
      <c r="I16" s="48"/>
      <c r="J16" s="48"/>
      <c r="K16" s="48"/>
      <c r="L16" s="39"/>
      <c r="M16" s="39"/>
      <c r="N16" s="39"/>
      <c r="O16" s="39"/>
      <c r="P16" s="39"/>
      <c r="Q16" s="39"/>
      <c r="R16" s="39"/>
      <c r="S16" s="74"/>
      <c r="T16" s="74"/>
    </row>
    <row r="17" spans="1:20" ht="15">
      <c r="A17" s="2"/>
      <c r="B17" s="45"/>
      <c r="C17" s="215" t="s">
        <v>108</v>
      </c>
      <c r="D17" s="215">
        <v>4</v>
      </c>
      <c r="E17" s="47"/>
      <c r="F17" s="47"/>
      <c r="G17" s="75" t="s">
        <v>107</v>
      </c>
      <c r="H17" s="48"/>
      <c r="I17" s="48"/>
      <c r="J17" s="48"/>
      <c r="K17" s="48"/>
      <c r="L17" s="39"/>
      <c r="M17" s="39"/>
      <c r="N17" s="39"/>
      <c r="O17" s="39"/>
      <c r="P17" s="39"/>
      <c r="Q17" s="39"/>
      <c r="R17" s="39"/>
      <c r="S17" s="74"/>
      <c r="T17" s="74"/>
    </row>
    <row r="18" spans="1:20" ht="15">
      <c r="A18" s="2"/>
      <c r="B18" s="45"/>
      <c r="C18" s="215" t="s">
        <v>109</v>
      </c>
      <c r="D18" s="215">
        <v>3</v>
      </c>
      <c r="E18" s="47"/>
      <c r="F18" s="47"/>
      <c r="G18" s="74"/>
      <c r="H18" s="48"/>
      <c r="I18" s="48"/>
      <c r="J18" s="48"/>
      <c r="K18" s="48"/>
      <c r="L18" s="39"/>
      <c r="M18" s="39"/>
      <c r="N18" s="39"/>
      <c r="O18" s="39"/>
      <c r="P18" s="39"/>
      <c r="Q18" s="39"/>
      <c r="R18" s="39"/>
      <c r="S18" s="74"/>
      <c r="T18" s="74"/>
    </row>
    <row r="19" spans="1:20" ht="15">
      <c r="A19" s="2"/>
      <c r="B19" s="45"/>
      <c r="C19" s="215" t="s">
        <v>110</v>
      </c>
      <c r="D19" s="215">
        <v>2</v>
      </c>
      <c r="E19" s="47"/>
      <c r="F19" s="47"/>
      <c r="G19" s="76" t="s">
        <v>215</v>
      </c>
      <c r="H19" s="48"/>
      <c r="I19" s="48"/>
      <c r="J19" s="48"/>
      <c r="K19" s="48"/>
      <c r="L19" s="39"/>
      <c r="M19" s="39"/>
      <c r="N19" s="39"/>
      <c r="O19" s="39"/>
      <c r="P19" s="39"/>
      <c r="Q19" s="39"/>
      <c r="R19" s="39"/>
      <c r="S19" s="74"/>
      <c r="T19" s="74"/>
    </row>
    <row r="20" spans="1:20" ht="15">
      <c r="A20" s="2"/>
      <c r="B20" s="45"/>
      <c r="C20" s="215" t="s">
        <v>112</v>
      </c>
      <c r="D20" s="215">
        <v>1</v>
      </c>
      <c r="E20" s="47"/>
      <c r="F20" s="47"/>
      <c r="G20" s="76" t="s">
        <v>111</v>
      </c>
      <c r="H20" s="48"/>
      <c r="I20" s="48"/>
      <c r="J20" s="48"/>
      <c r="K20" s="48"/>
      <c r="L20" s="39"/>
      <c r="M20" s="39"/>
      <c r="N20" s="39"/>
      <c r="O20" s="39"/>
      <c r="P20" s="39"/>
      <c r="Q20" s="39"/>
      <c r="R20" s="39"/>
      <c r="S20" s="74"/>
      <c r="T20" s="74"/>
    </row>
    <row r="21" spans="3:20" ht="15">
      <c r="C21" s="104"/>
      <c r="D21" s="104"/>
      <c r="E21" s="47"/>
      <c r="F21" s="47"/>
      <c r="G21" s="77" t="s">
        <v>113</v>
      </c>
      <c r="H21" s="48"/>
      <c r="I21" s="48"/>
      <c r="J21" s="48"/>
      <c r="K21" s="48"/>
      <c r="L21" s="39"/>
      <c r="M21" s="39"/>
      <c r="N21" s="39"/>
      <c r="O21" s="39"/>
      <c r="P21" s="39"/>
      <c r="Q21" s="39"/>
      <c r="R21" s="39"/>
      <c r="S21" s="74"/>
      <c r="T21" s="74"/>
    </row>
    <row r="22" spans="5:20" ht="15">
      <c r="E22" s="47"/>
      <c r="F22" s="47"/>
      <c r="G22" s="74"/>
      <c r="H22" s="48"/>
      <c r="I22" s="48"/>
      <c r="J22" s="48"/>
      <c r="K22" s="48"/>
      <c r="L22" s="39"/>
      <c r="M22" s="39"/>
      <c r="N22" s="39"/>
      <c r="O22" s="39"/>
      <c r="P22" s="39"/>
      <c r="Q22" s="39"/>
      <c r="R22" s="39"/>
      <c r="S22" s="74"/>
      <c r="T22" s="74"/>
    </row>
    <row r="23" spans="1:20" ht="15">
      <c r="A23" s="43"/>
      <c r="B23" s="45"/>
      <c r="C23" s="49" t="s">
        <v>115</v>
      </c>
      <c r="D23" s="46">
        <f>SUM(D14:D21)</f>
        <v>28</v>
      </c>
      <c r="E23" s="47"/>
      <c r="F23" s="47"/>
      <c r="G23" s="78" t="s">
        <v>114</v>
      </c>
      <c r="H23" s="48"/>
      <c r="I23" s="48"/>
      <c r="J23" s="48"/>
      <c r="K23" s="48"/>
      <c r="L23" s="39"/>
      <c r="M23" s="39"/>
      <c r="N23" s="39"/>
      <c r="O23" s="39"/>
      <c r="P23" s="39"/>
      <c r="Q23" s="39"/>
      <c r="R23" s="39"/>
      <c r="S23" s="74"/>
      <c r="T23" s="74"/>
    </row>
    <row r="24" spans="2:20" ht="15">
      <c r="B24" s="44"/>
      <c r="C24" s="44"/>
      <c r="D24" s="44"/>
      <c r="E24" s="44"/>
      <c r="F24" s="44"/>
      <c r="G24" s="79"/>
      <c r="H24" s="48"/>
      <c r="I24" s="48"/>
      <c r="J24" s="48"/>
      <c r="K24" s="48"/>
      <c r="L24" s="39"/>
      <c r="M24" s="39"/>
      <c r="N24" s="39"/>
      <c r="O24" s="39"/>
      <c r="P24" s="39"/>
      <c r="Q24" s="39"/>
      <c r="R24" s="39"/>
      <c r="S24" s="74"/>
      <c r="T24" s="74"/>
    </row>
    <row r="25" spans="1:20" ht="15">
      <c r="A25" s="40" t="s">
        <v>116</v>
      </c>
      <c r="B25" s="39"/>
      <c r="C25" s="39"/>
      <c r="D25" s="39"/>
      <c r="G25" s="78" t="s">
        <v>217</v>
      </c>
      <c r="H25" s="50"/>
      <c r="I25" s="50"/>
      <c r="J25" s="50"/>
      <c r="K25" s="50"/>
      <c r="L25" s="39"/>
      <c r="M25" s="39"/>
      <c r="N25" s="39"/>
      <c r="O25" s="39"/>
      <c r="P25" s="39"/>
      <c r="Q25" s="39"/>
      <c r="R25" s="39"/>
      <c r="S25" s="74"/>
      <c r="T25" s="74"/>
    </row>
    <row r="26" spans="1:20" ht="15">
      <c r="A26" s="40" t="s">
        <v>222</v>
      </c>
      <c r="B26" s="39"/>
      <c r="C26" s="39"/>
      <c r="D26" s="39"/>
      <c r="G26" s="80" t="s">
        <v>117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74"/>
      <c r="T26" s="74"/>
    </row>
    <row r="27" spans="7:20" ht="15">
      <c r="G27" s="80" t="s">
        <v>218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74"/>
      <c r="T27" s="74"/>
    </row>
    <row r="28" spans="1:20" ht="15">
      <c r="A28" s="40" t="s">
        <v>118</v>
      </c>
      <c r="B28" s="39"/>
      <c r="C28" s="39"/>
      <c r="D28" s="39"/>
      <c r="G28" s="78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74"/>
      <c r="T28" s="74"/>
    </row>
    <row r="29" spans="1:20" ht="15">
      <c r="A29" s="40" t="s">
        <v>223</v>
      </c>
      <c r="B29" s="39"/>
      <c r="C29" s="39"/>
      <c r="D29" s="39"/>
      <c r="G29" s="78" t="s">
        <v>219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74"/>
      <c r="T29" s="74"/>
    </row>
    <row r="30" spans="1:20" ht="15">
      <c r="A30" s="51"/>
      <c r="B30" s="52"/>
      <c r="C30" s="52"/>
      <c r="D30" s="52"/>
      <c r="G30" s="80" t="s">
        <v>119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74"/>
      <c r="T30" s="74"/>
    </row>
    <row r="31" spans="1:20" ht="15">
      <c r="A31" s="51"/>
      <c r="B31" s="52"/>
      <c r="C31" s="52"/>
      <c r="D31" s="52"/>
      <c r="G31" s="78" t="s">
        <v>120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74"/>
      <c r="T31" s="74"/>
    </row>
    <row r="32" spans="1:20" ht="15">
      <c r="A32" s="51"/>
      <c r="B32" s="52"/>
      <c r="C32" s="52"/>
      <c r="D32" s="52"/>
      <c r="G32" s="211" t="s">
        <v>220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74"/>
      <c r="T32" s="74"/>
    </row>
    <row r="33" spans="1:20" ht="15">
      <c r="A33" s="51"/>
      <c r="B33" s="52"/>
      <c r="C33" s="52"/>
      <c r="D33" s="52"/>
      <c r="G33" s="211" t="s">
        <v>221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74"/>
      <c r="T33" s="74"/>
    </row>
    <row r="34" spans="1:20" ht="15">
      <c r="A34" s="51"/>
      <c r="B34" s="52"/>
      <c r="C34" s="52"/>
      <c r="D34" s="52"/>
      <c r="G34" s="81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74"/>
      <c r="T34" s="74"/>
    </row>
    <row r="35" spans="1:20" ht="15">
      <c r="A35" s="51"/>
      <c r="B35" s="52"/>
      <c r="C35" s="52"/>
      <c r="D35" s="52"/>
      <c r="G35" s="81" t="s">
        <v>216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74"/>
      <c r="T35" s="74"/>
    </row>
    <row r="36" spans="1:20" ht="15">
      <c r="A36" s="51"/>
      <c r="B36" s="52"/>
      <c r="C36" s="52"/>
      <c r="D36" s="52"/>
      <c r="G36" s="211" t="s">
        <v>226</v>
      </c>
      <c r="H36" s="216"/>
      <c r="I36" s="216"/>
      <c r="J36" s="216"/>
      <c r="K36" s="216"/>
      <c r="L36" s="216"/>
      <c r="M36" s="216"/>
      <c r="N36" s="216"/>
      <c r="O36" s="216"/>
      <c r="P36" s="39"/>
      <c r="Q36" s="39"/>
      <c r="R36" s="39"/>
      <c r="S36" s="74"/>
      <c r="T36" s="74"/>
    </row>
    <row r="37" spans="7:33" ht="15"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</row>
    <row r="38" spans="2:33" ht="18">
      <c r="B38" s="102" t="s">
        <v>147</v>
      </c>
      <c r="G38" s="103" t="s">
        <v>121</v>
      </c>
      <c r="I38" s="234" t="s">
        <v>572</v>
      </c>
      <c r="J38" s="234"/>
      <c r="K38" s="59" t="s">
        <v>122</v>
      </c>
      <c r="L38" s="212" t="s">
        <v>571</v>
      </c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</row>
    <row r="39" spans="2:33" ht="16.5" thickBot="1">
      <c r="B39" s="53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</row>
    <row r="40" spans="20:33" ht="21.75" customHeight="1" thickBot="1"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</row>
    <row r="41" spans="2:20" ht="89.25" customHeight="1" thickBot="1" thickTop="1">
      <c r="B41" s="83" t="s">
        <v>123</v>
      </c>
      <c r="C41" s="84"/>
      <c r="D41" s="85"/>
      <c r="E41" s="105" t="str">
        <f>C3</f>
        <v>Barnet/Shaftesbury</v>
      </c>
      <c r="F41" s="86" t="str">
        <f>C4</f>
        <v>Dacorum &amp; Tring</v>
      </c>
      <c r="G41" s="86" t="str">
        <f>C5</f>
        <v>Herts&amp;Ware/Enfield</v>
      </c>
      <c r="H41" s="86" t="str">
        <f>C6</f>
        <v>Watford H</v>
      </c>
      <c r="I41" s="86" t="str">
        <f>C7</f>
        <v>St.Albans AC</v>
      </c>
      <c r="J41" s="86" t="str">
        <f>C8</f>
        <v>Thurrock H</v>
      </c>
      <c r="K41" s="86" t="str">
        <f>C9</f>
        <v>Southend AC</v>
      </c>
      <c r="L41" s="86" t="s">
        <v>135</v>
      </c>
      <c r="O41" s="54"/>
      <c r="P41" s="54"/>
      <c r="Q41" s="54"/>
      <c r="R41" s="54"/>
      <c r="T41" s="52"/>
    </row>
    <row r="42" spans="2:20" ht="21.75" customHeight="1" thickBot="1" thickTop="1">
      <c r="B42" s="87" t="s">
        <v>136</v>
      </c>
      <c r="C42" s="84"/>
      <c r="D42" s="85"/>
      <c r="E42" s="88" t="str">
        <f>D3</f>
        <v>V</v>
      </c>
      <c r="F42" s="88" t="str">
        <f>D4</f>
        <v>D</v>
      </c>
      <c r="G42" s="88" t="str">
        <f>D5</f>
        <v>E</v>
      </c>
      <c r="H42" s="88" t="str">
        <f>D6</f>
        <v>W</v>
      </c>
      <c r="I42" s="89" t="str">
        <f>D7</f>
        <v>Q</v>
      </c>
      <c r="J42" s="88" t="str">
        <f>D8</f>
        <v>T</v>
      </c>
      <c r="K42" s="88" t="str">
        <f>D9</f>
        <v>N</v>
      </c>
      <c r="L42" s="88"/>
      <c r="T42" s="52"/>
    </row>
    <row r="43" spans="2:12" ht="21.75" customHeight="1" thickTop="1">
      <c r="B43" s="90" t="s">
        <v>137</v>
      </c>
      <c r="C43" s="91"/>
      <c r="D43" s="92"/>
      <c r="E43" s="93" t="e">
        <f>#REF!</f>
        <v>#REF!</v>
      </c>
      <c r="F43" s="93" t="e">
        <f>#REF!</f>
        <v>#REF!</v>
      </c>
      <c r="G43" s="93" t="e">
        <f>#REF!</f>
        <v>#REF!</v>
      </c>
      <c r="H43" s="93" t="e">
        <f>#REF!</f>
        <v>#REF!</v>
      </c>
      <c r="I43" s="93" t="e">
        <f>#REF!</f>
        <v>#REF!</v>
      </c>
      <c r="J43" s="93" t="e">
        <f>#REF!</f>
        <v>#REF!</v>
      </c>
      <c r="K43" s="93" t="e">
        <f>#REF!</f>
        <v>#REF!</v>
      </c>
      <c r="L43" s="93" t="e">
        <f>#REF!</f>
        <v>#REF!</v>
      </c>
    </row>
    <row r="44" spans="2:12" ht="21.75" customHeight="1">
      <c r="B44" s="94" t="s">
        <v>138</v>
      </c>
      <c r="C44" s="82"/>
      <c r="D44" s="95"/>
      <c r="E44" s="93" t="e">
        <f>#REF!</f>
        <v>#REF!</v>
      </c>
      <c r="F44" s="93" t="e">
        <f>#REF!</f>
        <v>#REF!</v>
      </c>
      <c r="G44" s="93" t="e">
        <f>#REF!</f>
        <v>#REF!</v>
      </c>
      <c r="H44" s="93" t="e">
        <f>#REF!</f>
        <v>#REF!</v>
      </c>
      <c r="I44" s="93" t="e">
        <f>#REF!</f>
        <v>#REF!</v>
      </c>
      <c r="J44" s="93" t="e">
        <f>#REF!</f>
        <v>#REF!</v>
      </c>
      <c r="K44" s="93" t="e">
        <f>#REF!</f>
        <v>#REF!</v>
      </c>
      <c r="L44" s="96" t="e">
        <f>#REF!</f>
        <v>#REF!</v>
      </c>
    </row>
    <row r="45" spans="2:12" ht="21.75" customHeight="1">
      <c r="B45" s="94" t="s">
        <v>139</v>
      </c>
      <c r="C45" s="82"/>
      <c r="D45" s="95"/>
      <c r="E45" s="93" t="e">
        <f>#REF!</f>
        <v>#REF!</v>
      </c>
      <c r="F45" s="93" t="e">
        <f>#REF!</f>
        <v>#REF!</v>
      </c>
      <c r="G45" s="93" t="e">
        <f>#REF!</f>
        <v>#REF!</v>
      </c>
      <c r="H45" s="93" t="e">
        <f>#REF!</f>
        <v>#REF!</v>
      </c>
      <c r="I45" s="93" t="e">
        <f>#REF!</f>
        <v>#REF!</v>
      </c>
      <c r="J45" s="93" t="e">
        <f>#REF!</f>
        <v>#REF!</v>
      </c>
      <c r="K45" s="93" t="e">
        <f>#REF!</f>
        <v>#REF!</v>
      </c>
      <c r="L45" s="93" t="e">
        <f>#REF!</f>
        <v>#REF!</v>
      </c>
    </row>
    <row r="46" spans="2:12" ht="21.75" customHeight="1">
      <c r="B46" s="94" t="s">
        <v>140</v>
      </c>
      <c r="C46" s="82"/>
      <c r="D46" s="95"/>
      <c r="E46" s="96" t="e">
        <f>#REF!</f>
        <v>#REF!</v>
      </c>
      <c r="F46" s="96" t="e">
        <f>#REF!</f>
        <v>#REF!</v>
      </c>
      <c r="G46" s="96" t="e">
        <f>#REF!</f>
        <v>#REF!</v>
      </c>
      <c r="H46" s="96" t="e">
        <f>#REF!</f>
        <v>#REF!</v>
      </c>
      <c r="I46" s="96" t="e">
        <f>#REF!</f>
        <v>#REF!</v>
      </c>
      <c r="J46" s="96" t="e">
        <f>#REF!</f>
        <v>#REF!</v>
      </c>
      <c r="K46" s="96" t="e">
        <f>#REF!</f>
        <v>#REF!</v>
      </c>
      <c r="L46" s="96" t="e">
        <f>#REF!</f>
        <v>#REF!</v>
      </c>
    </row>
    <row r="47" spans="2:12" ht="21.75" customHeight="1">
      <c r="B47" s="94" t="s">
        <v>141</v>
      </c>
      <c r="C47" s="82"/>
      <c r="D47" s="95"/>
      <c r="E47" s="96">
        <f>Under15Girls!D3</f>
        <v>111</v>
      </c>
      <c r="F47" s="96">
        <f>Under15Girls!D4</f>
        <v>110</v>
      </c>
      <c r="G47" s="96">
        <f>Under15Girls!D5</f>
        <v>45</v>
      </c>
      <c r="H47" s="96">
        <f>Under15Girls!D6</f>
        <v>91</v>
      </c>
      <c r="I47" s="96">
        <f>Under15Girls!D7</f>
        <v>69</v>
      </c>
      <c r="J47" s="96">
        <f>Under15Girls!D8</f>
        <v>112</v>
      </c>
      <c r="K47" s="96">
        <f>Under15Girls!D9</f>
        <v>52</v>
      </c>
      <c r="L47" s="111">
        <f>Under15Girls!D10</f>
        <v>110</v>
      </c>
    </row>
    <row r="48" spans="2:12" ht="21.75" customHeight="1" thickBot="1">
      <c r="B48" s="97" t="s">
        <v>142</v>
      </c>
      <c r="C48" s="98"/>
      <c r="D48" s="99"/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7" t="e">
        <f>#REF!</f>
        <v>#REF!</v>
      </c>
    </row>
    <row r="49" spans="2:12" ht="21.75" customHeight="1" thickBot="1">
      <c r="B49" s="230" t="s">
        <v>230</v>
      </c>
      <c r="C49" s="231"/>
      <c r="D49" s="231"/>
      <c r="E49" s="233">
        <v>20</v>
      </c>
      <c r="F49" s="233">
        <v>20</v>
      </c>
      <c r="G49" s="233">
        <v>20</v>
      </c>
      <c r="H49" s="233">
        <v>20</v>
      </c>
      <c r="I49" s="233">
        <v>15</v>
      </c>
      <c r="J49" s="233">
        <v>20</v>
      </c>
      <c r="K49" s="233">
        <v>15</v>
      </c>
      <c r="L49" s="228">
        <f>140-SUM(E49:K49)</f>
        <v>10</v>
      </c>
    </row>
    <row r="50" spans="2:12" ht="21.75" customHeight="1" thickBot="1" thickTop="1">
      <c r="B50" s="87" t="s">
        <v>143</v>
      </c>
      <c r="C50" s="84"/>
      <c r="D50" s="85"/>
      <c r="E50" s="88" t="e">
        <f aca="true" t="shared" si="0" ref="E50:J50">SUM(E43:E49)</f>
        <v>#REF!</v>
      </c>
      <c r="F50" s="88" t="e">
        <f t="shared" si="0"/>
        <v>#REF!</v>
      </c>
      <c r="G50" s="88" t="e">
        <f t="shared" si="0"/>
        <v>#REF!</v>
      </c>
      <c r="H50" s="88" t="e">
        <f t="shared" si="0"/>
        <v>#REF!</v>
      </c>
      <c r="I50" s="88" t="e">
        <f t="shared" si="0"/>
        <v>#REF!</v>
      </c>
      <c r="J50" s="88" t="e">
        <f t="shared" si="0"/>
        <v>#REF!</v>
      </c>
      <c r="K50" s="88" t="e">
        <f>SUM(K43:K49)</f>
        <v>#REF!</v>
      </c>
      <c r="L50" s="88" t="e">
        <f>SUM(L43:L49)</f>
        <v>#REF!</v>
      </c>
    </row>
    <row r="51" spans="2:12" ht="21.75" customHeight="1" thickBot="1" thickTop="1">
      <c r="B51" s="87" t="s">
        <v>144</v>
      </c>
      <c r="C51" s="84"/>
      <c r="D51" s="85"/>
      <c r="E51" s="88" t="e">
        <f>RANK(E50,E50:K50,0)</f>
        <v>#REF!</v>
      </c>
      <c r="F51" s="88" t="e">
        <f>RANK(F50,E50:K50,0)</f>
        <v>#REF!</v>
      </c>
      <c r="G51" s="88" t="e">
        <f>RANK(G50,E50:K50,0)</f>
        <v>#REF!</v>
      </c>
      <c r="H51" s="88" t="e">
        <f>RANK(H50,E50:K50,0)</f>
        <v>#REF!</v>
      </c>
      <c r="I51" s="88" t="e">
        <f>RANK(I50,E50:K50,0)</f>
        <v>#REF!</v>
      </c>
      <c r="J51" s="88" t="e">
        <f>RANK(J50,E50:K50,0)</f>
        <v>#REF!</v>
      </c>
      <c r="K51" s="88" t="e">
        <f>RANK(K50,E50:K50,0)</f>
        <v>#REF!</v>
      </c>
      <c r="L51" s="88"/>
    </row>
    <row r="52" spans="9:12" ht="21.75" customHeight="1" thickTop="1">
      <c r="I52" s="100" t="s">
        <v>231</v>
      </c>
      <c r="L52" s="101" t="e">
        <f>SUM(E50:L50)</f>
        <v>#REF!</v>
      </c>
    </row>
    <row r="53" spans="2:12" ht="21.75" customHeight="1">
      <c r="B53" s="235" t="s">
        <v>145</v>
      </c>
      <c r="C53" s="235"/>
      <c r="D53" s="235"/>
      <c r="E53" s="235"/>
      <c r="F53" s="235"/>
      <c r="H53" s="235" t="s">
        <v>146</v>
      </c>
      <c r="I53" s="235"/>
      <c r="J53" s="235"/>
      <c r="K53" s="235"/>
      <c r="L53" s="235"/>
    </row>
    <row r="54" spans="2:12" ht="19.5" customHeight="1">
      <c r="B54" s="232" t="s">
        <v>232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ht="19.5" customHeight="1"/>
    <row r="56" spans="2:8" ht="19.5" customHeight="1">
      <c r="B56" s="114" t="s">
        <v>177</v>
      </c>
      <c r="C56" s="74"/>
      <c r="D56" s="74"/>
      <c r="E56" s="74"/>
      <c r="F56" s="74"/>
      <c r="G56" s="74"/>
      <c r="H56" s="74"/>
    </row>
    <row r="57" spans="2:14" ht="19.5" customHeight="1">
      <c r="B57" s="116" t="s">
        <v>233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</row>
    <row r="58" spans="2:14" ht="19.5" customHeight="1">
      <c r="B58" s="116" t="s">
        <v>167</v>
      </c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</row>
    <row r="59" spans="2:16" ht="19.5" customHeight="1">
      <c r="B59" s="117" t="s">
        <v>168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P59" s="55"/>
    </row>
    <row r="60" spans="2:14" ht="19.5" customHeight="1">
      <c r="B60" s="116" t="s">
        <v>169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</row>
    <row r="61" spans="2:14" ht="19.5" customHeight="1">
      <c r="B61" s="116" t="s">
        <v>170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</row>
    <row r="62" spans="2:14" ht="19.5" customHeight="1">
      <c r="B62" s="116" t="s">
        <v>171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2:14" ht="19.5" customHeight="1">
      <c r="B63" s="116" t="s">
        <v>172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</row>
    <row r="64" spans="2:14" ht="19.5" customHeight="1">
      <c r="B64" s="116" t="s">
        <v>173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</row>
    <row r="65" spans="2:14" ht="19.5" customHeight="1">
      <c r="B65" s="118" t="s">
        <v>174</v>
      </c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</row>
    <row r="66" spans="2:14" ht="19.5" customHeight="1">
      <c r="B66" s="116" t="s">
        <v>175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</row>
    <row r="67" spans="2:14" ht="19.5" customHeight="1">
      <c r="B67" s="116" t="s">
        <v>176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</row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>
      <c r="C77" s="53"/>
    </row>
    <row r="78" ht="21.75" customHeight="1">
      <c r="B78" s="53"/>
    </row>
    <row r="79" ht="21.75" customHeight="1"/>
    <row r="80" ht="21.75" customHeight="1">
      <c r="B80" s="53"/>
    </row>
    <row r="81" ht="21.75" customHeight="1"/>
    <row r="82" ht="21.75" customHeight="1">
      <c r="B82" s="56"/>
    </row>
    <row r="83" ht="21.75" customHeight="1">
      <c r="B83" s="56"/>
    </row>
    <row r="84" ht="21.75" customHeight="1">
      <c r="B84" s="56"/>
    </row>
    <row r="85" ht="21.75" customHeight="1">
      <c r="B85" s="57"/>
    </row>
    <row r="86" ht="21.75" customHeight="1">
      <c r="B86" s="56"/>
    </row>
    <row r="87" ht="21.75" customHeight="1">
      <c r="B87" s="56"/>
    </row>
    <row r="88" ht="21.75" customHeight="1">
      <c r="B88" s="56"/>
    </row>
    <row r="89" spans="2:11" ht="21.75" customHeight="1">
      <c r="B89" s="57"/>
      <c r="C89" s="57"/>
      <c r="D89" s="58"/>
      <c r="E89" s="58"/>
      <c r="F89" s="58"/>
      <c r="G89" s="58"/>
      <c r="H89" s="58"/>
      <c r="I89" s="58"/>
      <c r="J89" s="58"/>
      <c r="K89" s="58"/>
    </row>
    <row r="90" ht="21.75" customHeight="1">
      <c r="B90" s="57"/>
    </row>
    <row r="91" ht="21.75" customHeight="1">
      <c r="B91" s="57"/>
    </row>
    <row r="92" ht="21.75" customHeight="1">
      <c r="B92" s="56"/>
    </row>
    <row r="93" ht="21.75" customHeight="1"/>
  </sheetData>
  <sheetProtection password="CAC7" sheet="1" selectLockedCells="1"/>
  <mergeCells count="3">
    <mergeCell ref="I38:J38"/>
    <mergeCell ref="B53:F53"/>
    <mergeCell ref="H53:L5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287"/>
  <sheetViews>
    <sheetView zoomScale="90" zoomScaleNormal="90" zoomScalePageLayoutView="0" workbookViewId="0" topLeftCell="A1">
      <pane ySplit="1845" topLeftCell="A72" activePane="bottomLeft" state="split"/>
      <selection pane="topLeft" activeCell="D13" sqref="D13"/>
      <selection pane="bottomLeft" activeCell="B86" sqref="B86"/>
    </sheetView>
  </sheetViews>
  <sheetFormatPr defaultColWidth="9.140625" defaultRowHeight="15"/>
  <cols>
    <col min="1" max="1" width="16.28125" style="181" customWidth="1"/>
    <col min="2" max="2" width="23.7109375" style="206" customWidth="1"/>
    <col min="3" max="3" width="5.28125" style="206" hidden="1" customWidth="1"/>
    <col min="4" max="4" width="23.7109375" style="206" customWidth="1"/>
    <col min="5" max="5" width="5.7109375" style="206" hidden="1" customWidth="1"/>
    <col min="6" max="6" width="23.7109375" style="206" customWidth="1"/>
    <col min="7" max="7" width="5.00390625" style="206" hidden="1" customWidth="1"/>
    <col min="8" max="8" width="23.7109375" style="206" customWidth="1"/>
    <col min="9" max="9" width="6.00390625" style="206" hidden="1" customWidth="1"/>
    <col min="10" max="10" width="23.7109375" style="206" customWidth="1"/>
    <col min="11" max="11" width="4.7109375" style="206" hidden="1" customWidth="1"/>
    <col min="12" max="12" width="23.7109375" style="206" customWidth="1"/>
    <col min="13" max="13" width="5.28125" style="206" hidden="1" customWidth="1"/>
    <col min="14" max="14" width="23.7109375" style="206" customWidth="1"/>
    <col min="15" max="15" width="2.8515625" style="0" hidden="1" customWidth="1"/>
    <col min="16" max="16" width="22.57421875" style="0" hidden="1" customWidth="1"/>
    <col min="17" max="17" width="3.28125" style="0" hidden="1" customWidth="1"/>
    <col min="18" max="18" width="10.7109375" style="0" customWidth="1"/>
    <col min="19" max="19" width="17.8515625" style="0" customWidth="1"/>
  </cols>
  <sheetData>
    <row r="1" spans="1:25" ht="18.75">
      <c r="A1" s="173"/>
      <c r="B1" s="182" t="s">
        <v>213</v>
      </c>
      <c r="C1" s="183"/>
      <c r="D1" s="184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.75">
      <c r="A2" s="172"/>
      <c r="B2" s="184"/>
      <c r="C2" s="184"/>
      <c r="D2" s="184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>
      <c r="A3" s="173"/>
      <c r="B3" s="185"/>
      <c r="C3" s="185"/>
      <c r="D3" s="186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 hidden="1">
      <c r="A4" s="172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2"/>
      <c r="P4" s="2"/>
      <c r="Q4" s="2"/>
      <c r="R4" s="2"/>
      <c r="S4" s="61" t="s">
        <v>0</v>
      </c>
      <c r="T4" s="61" t="s">
        <v>45</v>
      </c>
      <c r="U4" s="61"/>
      <c r="V4" s="61" t="s">
        <v>46</v>
      </c>
      <c r="W4" s="62"/>
      <c r="X4" s="62"/>
      <c r="Y4" s="62"/>
    </row>
    <row r="5" spans="1:25" ht="15.75" hidden="1">
      <c r="A5" s="172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2"/>
      <c r="P5" s="2"/>
      <c r="Q5" s="2"/>
      <c r="R5" s="2"/>
      <c r="S5" s="61" t="str">
        <f>Overallresults!$D3</f>
        <v>V</v>
      </c>
      <c r="T5" s="63" t="str">
        <f>Overallresults!$C3</f>
        <v>Barnet/Shaftesbury</v>
      </c>
      <c r="U5" s="64"/>
      <c r="V5" s="61">
        <f>Overallresults!$D14</f>
        <v>7</v>
      </c>
      <c r="W5" s="62"/>
      <c r="X5" s="62">
        <v>2</v>
      </c>
      <c r="Y5" s="62">
        <v>3</v>
      </c>
    </row>
    <row r="6" spans="1:25" ht="15.75" hidden="1">
      <c r="A6" s="172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2"/>
      <c r="P6" s="2"/>
      <c r="Q6" s="2"/>
      <c r="R6" s="2"/>
      <c r="S6" s="61" t="str">
        <f>Overallresults!$D4</f>
        <v>D</v>
      </c>
      <c r="T6" s="64" t="str">
        <f>Overallresults!$C4</f>
        <v>Dacorum &amp; Tring</v>
      </c>
      <c r="U6" s="64"/>
      <c r="V6" s="61">
        <f>Overallresults!$D15</f>
        <v>6</v>
      </c>
      <c r="W6" s="62"/>
      <c r="X6" s="62">
        <v>4</v>
      </c>
      <c r="Y6" s="62">
        <v>5</v>
      </c>
    </row>
    <row r="7" spans="1:25" ht="15.75" hidden="1">
      <c r="A7" s="172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2"/>
      <c r="P7" s="2"/>
      <c r="Q7" s="2"/>
      <c r="R7" s="2"/>
      <c r="S7" s="61" t="str">
        <f>Overallresults!$D5</f>
        <v>E</v>
      </c>
      <c r="T7" s="64" t="str">
        <f>Overallresults!$C5</f>
        <v>Herts&amp;Ware/Enfield</v>
      </c>
      <c r="U7" s="64"/>
      <c r="V7" s="61">
        <f>Overallresults!$D16</f>
        <v>5</v>
      </c>
      <c r="W7" s="62"/>
      <c r="X7" s="62">
        <v>6</v>
      </c>
      <c r="Y7" s="62">
        <v>7</v>
      </c>
    </row>
    <row r="8" spans="1:25" ht="15.75" hidden="1">
      <c r="A8" s="172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2"/>
      <c r="P8" s="2"/>
      <c r="Q8" s="2"/>
      <c r="R8" s="2"/>
      <c r="S8" s="61" t="str">
        <f>Overallresults!$D6</f>
        <v>W</v>
      </c>
      <c r="T8" s="64" t="str">
        <f>Overallresults!$C6</f>
        <v>Watford H</v>
      </c>
      <c r="U8" s="64"/>
      <c r="V8" s="61">
        <f>Overallresults!$D17</f>
        <v>4</v>
      </c>
      <c r="W8" s="62"/>
      <c r="X8" s="62">
        <v>8</v>
      </c>
      <c r="Y8" s="62">
        <v>9</v>
      </c>
    </row>
    <row r="9" spans="1:25" ht="15.75" hidden="1">
      <c r="A9" s="172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2"/>
      <c r="P9" s="2"/>
      <c r="Q9" s="2"/>
      <c r="R9" s="2"/>
      <c r="S9" s="61" t="str">
        <f>Overallresults!$D7</f>
        <v>Q</v>
      </c>
      <c r="T9" s="64" t="str">
        <f>Overallresults!$C7</f>
        <v>St.Albans AC</v>
      </c>
      <c r="U9" s="64"/>
      <c r="V9" s="61">
        <f>Overallresults!$D18</f>
        <v>3</v>
      </c>
      <c r="W9" s="62"/>
      <c r="X9" s="62">
        <v>10</v>
      </c>
      <c r="Y9" s="62">
        <v>11</v>
      </c>
    </row>
    <row r="10" spans="1:25" ht="15.75" hidden="1">
      <c r="A10" s="172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2"/>
      <c r="P10" s="2"/>
      <c r="Q10" s="2"/>
      <c r="R10" s="2"/>
      <c r="S10" s="61" t="str">
        <f>Overallresults!$D8</f>
        <v>T</v>
      </c>
      <c r="T10" s="64" t="str">
        <f>Overallresults!$C8</f>
        <v>Thurrock H</v>
      </c>
      <c r="U10" s="64"/>
      <c r="V10" s="61">
        <f>Overallresults!$D19</f>
        <v>2</v>
      </c>
      <c r="W10" s="62"/>
      <c r="X10" s="62">
        <v>12</v>
      </c>
      <c r="Y10" s="62">
        <v>13</v>
      </c>
    </row>
    <row r="11" spans="1:25" ht="15.75" hidden="1">
      <c r="A11" s="172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2"/>
      <c r="P11" s="2"/>
      <c r="Q11" s="2"/>
      <c r="R11" s="2"/>
      <c r="S11" s="61" t="str">
        <f>Overallresults!$D9</f>
        <v>N</v>
      </c>
      <c r="T11" s="64" t="str">
        <f>Overallresults!$C9</f>
        <v>Southend AC</v>
      </c>
      <c r="U11" s="64"/>
      <c r="V11" s="61">
        <f>Overallresults!$D20</f>
        <v>1</v>
      </c>
      <c r="W11" s="62"/>
      <c r="X11" s="62">
        <v>14</v>
      </c>
      <c r="Y11" s="62">
        <v>15</v>
      </c>
    </row>
    <row r="12" spans="1:25" ht="15.75" hidden="1">
      <c r="A12" s="172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2"/>
      <c r="P12" s="2"/>
      <c r="Q12" s="2"/>
      <c r="R12" s="2"/>
      <c r="S12" s="61" t="str">
        <f>Overallresults!$D10</f>
        <v>blank</v>
      </c>
      <c r="T12" s="64" t="str">
        <f>Overallresults!$C10</f>
        <v>blank</v>
      </c>
      <c r="U12" s="64"/>
      <c r="V12" s="61">
        <f>Overallresults!$D21</f>
        <v>0</v>
      </c>
      <c r="W12" s="62"/>
      <c r="X12" s="62">
        <v>16</v>
      </c>
      <c r="Y12" s="62">
        <v>17</v>
      </c>
    </row>
    <row r="13" spans="1:25" s="120" customFormat="1" ht="18.75">
      <c r="A13" s="172"/>
      <c r="B13" s="187" t="str">
        <f>$S$5</f>
        <v>V</v>
      </c>
      <c r="C13" s="187"/>
      <c r="D13" s="187" t="str">
        <f>$S$6</f>
        <v>D</v>
      </c>
      <c r="E13" s="187"/>
      <c r="F13" s="187" t="str">
        <f>$S$7</f>
        <v>E</v>
      </c>
      <c r="G13" s="187"/>
      <c r="H13" s="187" t="str">
        <f>$S$8</f>
        <v>W</v>
      </c>
      <c r="I13" s="187"/>
      <c r="J13" s="187" t="str">
        <f>$S$9</f>
        <v>Q</v>
      </c>
      <c r="K13" s="187"/>
      <c r="L13" s="187" t="str">
        <f>$S$10</f>
        <v>T</v>
      </c>
      <c r="M13" s="187"/>
      <c r="N13" s="187" t="str">
        <f>$S11</f>
        <v>N</v>
      </c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</row>
    <row r="14" spans="1:25" ht="18">
      <c r="A14" s="174"/>
      <c r="B14" s="188" t="str">
        <f>$T$5</f>
        <v>Barnet/Shaftesbury</v>
      </c>
      <c r="C14" s="188"/>
      <c r="D14" s="188" t="str">
        <f>$T$6</f>
        <v>Dacorum &amp; Tring</v>
      </c>
      <c r="E14" s="188"/>
      <c r="F14" s="188" t="str">
        <f>$T$7</f>
        <v>Herts&amp;Ware/Enfield</v>
      </c>
      <c r="G14" s="188"/>
      <c r="H14" s="188" t="str">
        <f>$T$8</f>
        <v>Watford H</v>
      </c>
      <c r="I14" s="188"/>
      <c r="J14" s="188" t="str">
        <f>$T$9</f>
        <v>St.Albans AC</v>
      </c>
      <c r="K14" s="188"/>
      <c r="L14" s="188" t="str">
        <f>$T$10</f>
        <v>Thurrock H</v>
      </c>
      <c r="M14" s="188"/>
      <c r="N14" s="188" t="str">
        <f>$T$11</f>
        <v>Southend AC</v>
      </c>
      <c r="O14" s="6"/>
      <c r="P14" s="1"/>
      <c r="Q14" s="6"/>
      <c r="R14" s="2"/>
      <c r="S14" s="2"/>
      <c r="T14" s="2"/>
      <c r="U14" s="2"/>
      <c r="V14" s="2"/>
      <c r="W14" s="2"/>
      <c r="X14" s="2"/>
      <c r="Y14" s="2"/>
    </row>
    <row r="15" spans="1:25" ht="15.75">
      <c r="A15" s="175" t="s">
        <v>16</v>
      </c>
      <c r="B15" s="189" t="str">
        <f>$T$5</f>
        <v>Barnet/Shaftesbury</v>
      </c>
      <c r="C15" s="189"/>
      <c r="D15" s="189" t="str">
        <f>$T$6</f>
        <v>Dacorum &amp; Tring</v>
      </c>
      <c r="E15" s="189"/>
      <c r="F15" s="189" t="str">
        <f>$T$7</f>
        <v>Herts&amp;Ware/Enfield</v>
      </c>
      <c r="G15" s="189"/>
      <c r="H15" s="189" t="str">
        <f>$T$8</f>
        <v>Watford H</v>
      </c>
      <c r="I15" s="189"/>
      <c r="J15" s="189" t="str">
        <f>$T$9</f>
        <v>St.Albans AC</v>
      </c>
      <c r="K15" s="189"/>
      <c r="L15" s="189" t="str">
        <f>$T$10</f>
        <v>Thurrock H</v>
      </c>
      <c r="M15" s="189"/>
      <c r="N15" s="189" t="str">
        <f>$T$11</f>
        <v>Southend AC</v>
      </c>
      <c r="O15" s="4"/>
      <c r="P15" s="3" t="str">
        <f>$T$12</f>
        <v>blank</v>
      </c>
      <c r="Q15" s="4"/>
      <c r="R15" s="2"/>
      <c r="S15" s="175" t="s">
        <v>16</v>
      </c>
      <c r="T15" s="2"/>
      <c r="U15" s="2"/>
      <c r="V15" s="2"/>
      <c r="W15" s="2"/>
      <c r="X15" s="2"/>
      <c r="Y15" s="2"/>
    </row>
    <row r="16" spans="1:25" ht="15.75">
      <c r="A16" s="174" t="s">
        <v>2</v>
      </c>
      <c r="B16" s="190" t="s">
        <v>276</v>
      </c>
      <c r="C16" s="190" t="s">
        <v>164</v>
      </c>
      <c r="D16" s="190" t="s">
        <v>352</v>
      </c>
      <c r="E16" s="190" t="s">
        <v>164</v>
      </c>
      <c r="F16" s="190" t="s">
        <v>484</v>
      </c>
      <c r="G16" s="190" t="s">
        <v>164</v>
      </c>
      <c r="H16" s="190" t="s">
        <v>513</v>
      </c>
      <c r="I16" s="190" t="s">
        <v>164</v>
      </c>
      <c r="J16" s="190" t="s">
        <v>535</v>
      </c>
      <c r="K16" s="190" t="s">
        <v>164</v>
      </c>
      <c r="L16" s="190" t="s">
        <v>425</v>
      </c>
      <c r="M16" s="190" t="s">
        <v>164</v>
      </c>
      <c r="N16" s="190" t="s">
        <v>164</v>
      </c>
      <c r="O16" s="161"/>
      <c r="P16" s="160" t="s">
        <v>6</v>
      </c>
      <c r="Q16" s="161"/>
      <c r="R16" s="2" t="s">
        <v>48</v>
      </c>
      <c r="S16" s="174" t="s">
        <v>2</v>
      </c>
      <c r="T16" s="2"/>
      <c r="U16" s="2"/>
      <c r="V16" s="2"/>
      <c r="W16" s="2"/>
      <c r="X16" s="2"/>
      <c r="Y16" s="2"/>
    </row>
    <row r="17" spans="1:25" ht="15.75">
      <c r="A17" s="174" t="s">
        <v>3</v>
      </c>
      <c r="B17" s="190" t="s">
        <v>277</v>
      </c>
      <c r="C17" s="190" t="s">
        <v>164</v>
      </c>
      <c r="D17" s="190" t="s">
        <v>352</v>
      </c>
      <c r="E17" s="190" t="s">
        <v>164</v>
      </c>
      <c r="F17" s="190" t="s">
        <v>484</v>
      </c>
      <c r="G17" s="190" t="s">
        <v>164</v>
      </c>
      <c r="H17" s="190" t="s">
        <v>347</v>
      </c>
      <c r="I17" s="190" t="s">
        <v>164</v>
      </c>
      <c r="J17" s="190" t="s">
        <v>536</v>
      </c>
      <c r="K17" s="190" t="s">
        <v>164</v>
      </c>
      <c r="L17" s="190" t="s">
        <v>426</v>
      </c>
      <c r="M17" s="190" t="s">
        <v>164</v>
      </c>
      <c r="N17" s="190" t="s">
        <v>502</v>
      </c>
      <c r="O17" s="161"/>
      <c r="P17" s="160" t="s">
        <v>6</v>
      </c>
      <c r="Q17" s="161"/>
      <c r="R17" s="2"/>
      <c r="S17" s="174" t="s">
        <v>3</v>
      </c>
      <c r="T17" s="2"/>
      <c r="U17" s="2"/>
      <c r="V17" s="2"/>
      <c r="W17" s="2"/>
      <c r="X17" s="2"/>
      <c r="Y17" s="2"/>
    </row>
    <row r="18" spans="1:25" ht="15.75">
      <c r="A18" s="174" t="s">
        <v>4</v>
      </c>
      <c r="B18" s="190" t="s">
        <v>334</v>
      </c>
      <c r="C18" s="190" t="s">
        <v>164</v>
      </c>
      <c r="D18" s="190" t="s">
        <v>164</v>
      </c>
      <c r="E18" s="190" t="s">
        <v>164</v>
      </c>
      <c r="F18" s="190" t="s">
        <v>164</v>
      </c>
      <c r="G18" s="190" t="s">
        <v>164</v>
      </c>
      <c r="H18" s="190" t="s">
        <v>348</v>
      </c>
      <c r="I18" s="190" t="s">
        <v>164</v>
      </c>
      <c r="J18" s="190" t="s">
        <v>400</v>
      </c>
      <c r="K18" s="190" t="s">
        <v>164</v>
      </c>
      <c r="L18" s="190" t="s">
        <v>427</v>
      </c>
      <c r="M18" s="190" t="s">
        <v>164</v>
      </c>
      <c r="N18" s="190" t="s">
        <v>502</v>
      </c>
      <c r="O18" s="161"/>
      <c r="P18" s="160" t="s">
        <v>6</v>
      </c>
      <c r="Q18" s="161"/>
      <c r="R18" s="2"/>
      <c r="S18" s="174" t="s">
        <v>4</v>
      </c>
      <c r="T18" s="2"/>
      <c r="U18" s="2"/>
      <c r="V18" s="2"/>
      <c r="W18" s="2"/>
      <c r="X18" s="2"/>
      <c r="Y18" s="2"/>
    </row>
    <row r="19" spans="1:25" ht="15.75">
      <c r="A19" s="174" t="s">
        <v>5</v>
      </c>
      <c r="B19" s="190" t="s">
        <v>334</v>
      </c>
      <c r="C19" s="190" t="s">
        <v>164</v>
      </c>
      <c r="D19" s="190" t="s">
        <v>353</v>
      </c>
      <c r="E19" s="190" t="s">
        <v>164</v>
      </c>
      <c r="F19" s="190" t="s">
        <v>164</v>
      </c>
      <c r="G19" s="190" t="s">
        <v>164</v>
      </c>
      <c r="H19" s="190" t="s">
        <v>164</v>
      </c>
      <c r="I19" s="190" t="s">
        <v>164</v>
      </c>
      <c r="J19" s="190" t="s">
        <v>395</v>
      </c>
      <c r="K19" s="190" t="s">
        <v>164</v>
      </c>
      <c r="L19" s="190" t="s">
        <v>427</v>
      </c>
      <c r="M19" s="190" t="s">
        <v>164</v>
      </c>
      <c r="N19" s="190" t="s">
        <v>506</v>
      </c>
      <c r="O19" s="161"/>
      <c r="P19" s="160" t="s">
        <v>6</v>
      </c>
      <c r="Q19" s="161"/>
      <c r="R19" s="2"/>
      <c r="S19" s="174" t="s">
        <v>5</v>
      </c>
      <c r="T19" s="2"/>
      <c r="U19" s="2"/>
      <c r="V19" s="2"/>
      <c r="W19" s="2"/>
      <c r="X19" s="2"/>
      <c r="Y19" s="2"/>
    </row>
    <row r="20" spans="1:25" ht="15.75">
      <c r="A20" s="174" t="s">
        <v>51</v>
      </c>
      <c r="B20" s="190" t="s">
        <v>336</v>
      </c>
      <c r="C20" s="190" t="s">
        <v>164</v>
      </c>
      <c r="D20" s="190" t="s">
        <v>164</v>
      </c>
      <c r="E20" s="190" t="s">
        <v>164</v>
      </c>
      <c r="F20" s="190" t="s">
        <v>164</v>
      </c>
      <c r="G20" s="190" t="s">
        <v>164</v>
      </c>
      <c r="H20" s="190" t="s">
        <v>349</v>
      </c>
      <c r="I20" s="190" t="s">
        <v>164</v>
      </c>
      <c r="J20" s="190" t="s">
        <v>396</v>
      </c>
      <c r="K20" s="190" t="s">
        <v>164</v>
      </c>
      <c r="L20" s="190" t="s">
        <v>428</v>
      </c>
      <c r="M20" s="190" t="s">
        <v>164</v>
      </c>
      <c r="N20" s="190" t="s">
        <v>503</v>
      </c>
      <c r="O20" s="161"/>
      <c r="P20" s="160" t="s">
        <v>6</v>
      </c>
      <c r="Q20" s="161"/>
      <c r="R20" s="2"/>
      <c r="S20" s="174" t="s">
        <v>51</v>
      </c>
      <c r="T20" s="2"/>
      <c r="U20" s="2"/>
      <c r="V20" s="2"/>
      <c r="W20" s="2"/>
      <c r="X20" s="2"/>
      <c r="Y20" s="2"/>
    </row>
    <row r="21" spans="1:25" ht="15.75">
      <c r="A21" s="172" t="s">
        <v>17</v>
      </c>
      <c r="B21" s="190" t="s">
        <v>283</v>
      </c>
      <c r="C21" s="190" t="s">
        <v>164</v>
      </c>
      <c r="D21" s="190" t="s">
        <v>164</v>
      </c>
      <c r="E21" s="190" t="s">
        <v>164</v>
      </c>
      <c r="F21" s="190" t="s">
        <v>511</v>
      </c>
      <c r="G21" s="190" t="s">
        <v>164</v>
      </c>
      <c r="H21" s="190" t="s">
        <v>164</v>
      </c>
      <c r="I21" s="190" t="s">
        <v>164</v>
      </c>
      <c r="J21" s="190" t="s">
        <v>164</v>
      </c>
      <c r="K21" s="190" t="s">
        <v>164</v>
      </c>
      <c r="L21" s="190" t="s">
        <v>429</v>
      </c>
      <c r="M21" s="190" t="s">
        <v>164</v>
      </c>
      <c r="N21" s="190" t="s">
        <v>164</v>
      </c>
      <c r="O21" s="161"/>
      <c r="P21" s="160" t="s">
        <v>6</v>
      </c>
      <c r="Q21" s="161"/>
      <c r="R21" s="2"/>
      <c r="S21" s="172" t="s">
        <v>17</v>
      </c>
      <c r="T21" s="2"/>
      <c r="U21" s="2"/>
      <c r="V21" s="2"/>
      <c r="W21" s="2"/>
      <c r="X21" s="2"/>
      <c r="Y21" s="2"/>
    </row>
    <row r="22" spans="1:25" ht="15.75">
      <c r="A22" s="172" t="s">
        <v>149</v>
      </c>
      <c r="B22" s="190" t="s">
        <v>279</v>
      </c>
      <c r="C22" s="190" t="s">
        <v>164</v>
      </c>
      <c r="D22" s="190" t="s">
        <v>164</v>
      </c>
      <c r="E22" s="190" t="s">
        <v>164</v>
      </c>
      <c r="F22" s="190" t="s">
        <v>164</v>
      </c>
      <c r="G22" s="190" t="s">
        <v>164</v>
      </c>
      <c r="H22" s="190" t="s">
        <v>350</v>
      </c>
      <c r="I22" s="190" t="s">
        <v>164</v>
      </c>
      <c r="J22" s="190" t="s">
        <v>164</v>
      </c>
      <c r="K22" s="190" t="s">
        <v>164</v>
      </c>
      <c r="L22" s="190" t="s">
        <v>164</v>
      </c>
      <c r="M22" s="190" t="s">
        <v>164</v>
      </c>
      <c r="N22" s="190" t="s">
        <v>164</v>
      </c>
      <c r="O22" s="161"/>
      <c r="P22" s="160" t="s">
        <v>6</v>
      </c>
      <c r="Q22" s="161"/>
      <c r="R22" s="2"/>
      <c r="S22" s="172" t="s">
        <v>149</v>
      </c>
      <c r="T22" s="2"/>
      <c r="U22" s="2"/>
      <c r="V22" s="2"/>
      <c r="W22" s="2"/>
      <c r="X22" s="2"/>
      <c r="Y22" s="2"/>
    </row>
    <row r="23" spans="1:25" ht="15.75">
      <c r="A23" s="172" t="s">
        <v>7</v>
      </c>
      <c r="B23" s="190" t="s">
        <v>280</v>
      </c>
      <c r="C23" s="190" t="s">
        <v>164</v>
      </c>
      <c r="D23" s="190" t="s">
        <v>354</v>
      </c>
      <c r="E23" s="190" t="s">
        <v>164</v>
      </c>
      <c r="F23" s="190" t="s">
        <v>164</v>
      </c>
      <c r="G23" s="190" t="s">
        <v>164</v>
      </c>
      <c r="H23" s="190" t="s">
        <v>351</v>
      </c>
      <c r="I23" s="190" t="s">
        <v>164</v>
      </c>
      <c r="J23" s="190" t="s">
        <v>397</v>
      </c>
      <c r="K23" s="190" t="s">
        <v>164</v>
      </c>
      <c r="L23" s="190" t="s">
        <v>430</v>
      </c>
      <c r="M23" s="190" t="s">
        <v>164</v>
      </c>
      <c r="N23" s="190" t="s">
        <v>164</v>
      </c>
      <c r="O23" s="161"/>
      <c r="P23" s="160" t="s">
        <v>6</v>
      </c>
      <c r="Q23" s="161"/>
      <c r="R23" s="2"/>
      <c r="S23" s="172" t="s">
        <v>7</v>
      </c>
      <c r="T23" s="2"/>
      <c r="U23" s="2"/>
      <c r="V23" s="2"/>
      <c r="W23" s="2"/>
      <c r="X23" s="2"/>
      <c r="Y23" s="2"/>
    </row>
    <row r="24" spans="1:25" ht="15.75">
      <c r="A24" s="172" t="s">
        <v>8</v>
      </c>
      <c r="B24" s="190" t="s">
        <v>280</v>
      </c>
      <c r="C24" s="190" t="s">
        <v>164</v>
      </c>
      <c r="D24" s="190" t="s">
        <v>355</v>
      </c>
      <c r="E24" s="190" t="s">
        <v>164</v>
      </c>
      <c r="F24" s="190" t="s">
        <v>164</v>
      </c>
      <c r="G24" s="190" t="s">
        <v>164</v>
      </c>
      <c r="H24" s="190" t="s">
        <v>164</v>
      </c>
      <c r="I24" s="190" t="s">
        <v>164</v>
      </c>
      <c r="J24" s="190" t="s">
        <v>398</v>
      </c>
      <c r="K24" s="190" t="s">
        <v>164</v>
      </c>
      <c r="L24" s="190" t="s">
        <v>429</v>
      </c>
      <c r="M24" s="190" t="s">
        <v>164</v>
      </c>
      <c r="N24" s="190" t="s">
        <v>502</v>
      </c>
      <c r="O24" s="161"/>
      <c r="P24" s="160" t="s">
        <v>6</v>
      </c>
      <c r="Q24" s="161"/>
      <c r="R24" s="2"/>
      <c r="S24" s="172" t="s">
        <v>8</v>
      </c>
      <c r="T24" s="2"/>
      <c r="U24" s="2"/>
      <c r="V24" s="2"/>
      <c r="W24" s="2"/>
      <c r="X24" s="2"/>
      <c r="Y24" s="2"/>
    </row>
    <row r="25" spans="1:25" ht="15.75">
      <c r="A25" s="172" t="s">
        <v>9</v>
      </c>
      <c r="B25" s="190" t="s">
        <v>280</v>
      </c>
      <c r="C25" s="190" t="s">
        <v>164</v>
      </c>
      <c r="D25" s="190" t="s">
        <v>164</v>
      </c>
      <c r="E25" s="190" t="s">
        <v>164</v>
      </c>
      <c r="F25" s="190" t="s">
        <v>164</v>
      </c>
      <c r="G25" s="190" t="s">
        <v>164</v>
      </c>
      <c r="H25" s="190" t="s">
        <v>164</v>
      </c>
      <c r="I25" s="190" t="s">
        <v>164</v>
      </c>
      <c r="J25" s="190" t="s">
        <v>398</v>
      </c>
      <c r="K25" s="190" t="s">
        <v>164</v>
      </c>
      <c r="L25" s="190" t="s">
        <v>431</v>
      </c>
      <c r="M25" s="190" t="s">
        <v>164</v>
      </c>
      <c r="N25" s="190" t="s">
        <v>503</v>
      </c>
      <c r="O25" s="161"/>
      <c r="P25" s="160" t="s">
        <v>6</v>
      </c>
      <c r="Q25" s="161"/>
      <c r="R25" s="2"/>
      <c r="S25" s="172" t="s">
        <v>9</v>
      </c>
      <c r="T25" s="2"/>
      <c r="U25" s="2"/>
      <c r="V25" s="2"/>
      <c r="W25" s="2"/>
      <c r="X25" s="2"/>
      <c r="Y25" s="2"/>
    </row>
    <row r="26" spans="1:25" ht="15.75">
      <c r="A26" s="172" t="s">
        <v>10</v>
      </c>
      <c r="B26" s="190" t="s">
        <v>281</v>
      </c>
      <c r="C26" s="190" t="s">
        <v>164</v>
      </c>
      <c r="D26" s="190" t="s">
        <v>355</v>
      </c>
      <c r="E26" s="190" t="s">
        <v>164</v>
      </c>
      <c r="F26" s="190" t="s">
        <v>164</v>
      </c>
      <c r="G26" s="190" t="s">
        <v>164</v>
      </c>
      <c r="H26" s="190" t="s">
        <v>164</v>
      </c>
      <c r="I26" s="190" t="s">
        <v>164</v>
      </c>
      <c r="J26" s="190" t="s">
        <v>397</v>
      </c>
      <c r="K26" s="190" t="s">
        <v>164</v>
      </c>
      <c r="L26" s="190" t="s">
        <v>425</v>
      </c>
      <c r="M26" s="190" t="s">
        <v>164</v>
      </c>
      <c r="N26" s="190" t="s">
        <v>164</v>
      </c>
      <c r="O26" s="161"/>
      <c r="P26" s="160" t="s">
        <v>6</v>
      </c>
      <c r="Q26" s="161"/>
      <c r="R26" s="2"/>
      <c r="S26" s="172" t="s">
        <v>10</v>
      </c>
      <c r="T26" s="2"/>
      <c r="U26" s="2"/>
      <c r="V26" s="2"/>
      <c r="W26" s="2"/>
      <c r="X26" s="2"/>
      <c r="Y26" s="2"/>
    </row>
    <row r="27" spans="1:25" ht="15.75">
      <c r="A27" s="172" t="s">
        <v>11</v>
      </c>
      <c r="B27" s="190" t="s">
        <v>281</v>
      </c>
      <c r="C27" s="190" t="s">
        <v>164</v>
      </c>
      <c r="D27" s="190" t="s">
        <v>164</v>
      </c>
      <c r="E27" s="190" t="s">
        <v>164</v>
      </c>
      <c r="F27" s="190" t="s">
        <v>164</v>
      </c>
      <c r="G27" s="190" t="s">
        <v>164</v>
      </c>
      <c r="H27" s="190" t="s">
        <v>164</v>
      </c>
      <c r="I27" s="190" t="s">
        <v>164</v>
      </c>
      <c r="J27" s="190" t="s">
        <v>399</v>
      </c>
      <c r="K27" s="190" t="s">
        <v>164</v>
      </c>
      <c r="L27" s="190" t="s">
        <v>432</v>
      </c>
      <c r="M27" s="190" t="s">
        <v>164</v>
      </c>
      <c r="N27" s="190" t="s">
        <v>164</v>
      </c>
      <c r="O27" s="161"/>
      <c r="P27" s="160" t="s">
        <v>6</v>
      </c>
      <c r="Q27" s="161"/>
      <c r="R27" s="2"/>
      <c r="S27" s="172" t="s">
        <v>11</v>
      </c>
      <c r="T27" s="2"/>
      <c r="U27" s="2"/>
      <c r="V27" s="2"/>
      <c r="W27" s="2"/>
      <c r="X27" s="2"/>
      <c r="Y27" s="2"/>
    </row>
    <row r="28" spans="1:25" ht="15.75">
      <c r="A28" s="172" t="s">
        <v>12</v>
      </c>
      <c r="B28" s="190" t="s">
        <v>281</v>
      </c>
      <c r="C28" s="190" t="s">
        <v>164</v>
      </c>
      <c r="D28" s="190" t="s">
        <v>164</v>
      </c>
      <c r="E28" s="190" t="s">
        <v>164</v>
      </c>
      <c r="F28" s="190" t="s">
        <v>164</v>
      </c>
      <c r="G28" s="190" t="s">
        <v>164</v>
      </c>
      <c r="H28" s="190" t="s">
        <v>164</v>
      </c>
      <c r="I28" s="190" t="s">
        <v>164</v>
      </c>
      <c r="J28" s="190" t="s">
        <v>164</v>
      </c>
      <c r="K28" s="190" t="s">
        <v>164</v>
      </c>
      <c r="L28" s="190" t="s">
        <v>432</v>
      </c>
      <c r="M28" s="190" t="s">
        <v>164</v>
      </c>
      <c r="N28" s="190" t="s">
        <v>164</v>
      </c>
      <c r="O28" s="161"/>
      <c r="P28" s="160" t="s">
        <v>6</v>
      </c>
      <c r="Q28" s="161"/>
      <c r="R28" s="2"/>
      <c r="S28" s="172" t="s">
        <v>12</v>
      </c>
      <c r="T28" s="2"/>
      <c r="U28" s="2"/>
      <c r="V28" s="2"/>
      <c r="W28" s="2"/>
      <c r="X28" s="2"/>
      <c r="Y28" s="2"/>
    </row>
    <row r="29" spans="1:25" ht="15.75">
      <c r="A29" s="172" t="s">
        <v>13</v>
      </c>
      <c r="B29" s="190" t="s">
        <v>285</v>
      </c>
      <c r="C29" s="190" t="s">
        <v>164</v>
      </c>
      <c r="D29" s="190" t="s">
        <v>355</v>
      </c>
      <c r="E29" s="190" t="s">
        <v>164</v>
      </c>
      <c r="F29" s="190" t="s">
        <v>164</v>
      </c>
      <c r="G29" s="190" t="s">
        <v>164</v>
      </c>
      <c r="H29" s="190" t="s">
        <v>164</v>
      </c>
      <c r="I29" s="190" t="s">
        <v>164</v>
      </c>
      <c r="J29" s="190" t="s">
        <v>536</v>
      </c>
      <c r="K29" s="190" t="s">
        <v>164</v>
      </c>
      <c r="L29" s="190" t="s">
        <v>430</v>
      </c>
      <c r="M29" s="190" t="s">
        <v>164</v>
      </c>
      <c r="N29" s="190" t="s">
        <v>504</v>
      </c>
      <c r="O29" s="161"/>
      <c r="P29" s="160" t="s">
        <v>6</v>
      </c>
      <c r="Q29" s="161"/>
      <c r="R29" s="2"/>
      <c r="S29" s="172" t="s">
        <v>13</v>
      </c>
      <c r="T29" s="2"/>
      <c r="U29" s="2"/>
      <c r="V29" s="2"/>
      <c r="W29" s="2"/>
      <c r="X29" s="2"/>
      <c r="Y29" s="2"/>
    </row>
    <row r="30" spans="1:25" ht="15.75">
      <c r="A30" s="172" t="s">
        <v>14</v>
      </c>
      <c r="B30" s="191" t="str">
        <f>$T$5</f>
        <v>Barnet/Shaftesbury</v>
      </c>
      <c r="C30" s="191"/>
      <c r="D30" s="191" t="str">
        <f>$T$6</f>
        <v>Dacorum &amp; Tring</v>
      </c>
      <c r="E30" s="191"/>
      <c r="F30" s="191" t="str">
        <f>$T$7</f>
        <v>Herts&amp;Ware/Enfield</v>
      </c>
      <c r="G30" s="191"/>
      <c r="H30" s="191" t="str">
        <f>$T$8</f>
        <v>Watford H</v>
      </c>
      <c r="I30" s="191"/>
      <c r="J30" s="191" t="str">
        <f>$T$9</f>
        <v>St.Albans AC</v>
      </c>
      <c r="K30" s="191"/>
      <c r="L30" s="191" t="str">
        <f>$T$10</f>
        <v>Thurrock H</v>
      </c>
      <c r="M30" s="191"/>
      <c r="N30" s="191" t="str">
        <f>$T$11</f>
        <v>Southend AC</v>
      </c>
      <c r="O30" s="4"/>
      <c r="P30" s="3" t="str">
        <f>$T$12</f>
        <v>blank</v>
      </c>
      <c r="Q30" s="6"/>
      <c r="R30" s="2"/>
      <c r="S30" s="172" t="s">
        <v>14</v>
      </c>
      <c r="T30" s="2"/>
      <c r="U30" s="2"/>
      <c r="V30" s="2"/>
      <c r="W30" s="2"/>
      <c r="X30" s="2"/>
      <c r="Y30" s="2"/>
    </row>
    <row r="31" spans="1:25" ht="15.75">
      <c r="A31" s="172"/>
      <c r="B31" s="189" t="s">
        <v>15</v>
      </c>
      <c r="C31" s="184"/>
      <c r="D31" s="189" t="s">
        <v>15</v>
      </c>
      <c r="E31" s="184"/>
      <c r="F31" s="189" t="s">
        <v>15</v>
      </c>
      <c r="G31" s="184"/>
      <c r="H31" s="189" t="s">
        <v>15</v>
      </c>
      <c r="I31" s="184"/>
      <c r="J31" s="189" t="s">
        <v>15</v>
      </c>
      <c r="K31" s="184"/>
      <c r="L31" s="189" t="s">
        <v>15</v>
      </c>
      <c r="M31" s="184"/>
      <c r="N31" s="189" t="s">
        <v>15</v>
      </c>
      <c r="O31" s="6"/>
      <c r="P31" s="3" t="s">
        <v>15</v>
      </c>
      <c r="Q31" s="6"/>
      <c r="R31" s="2" t="s">
        <v>49</v>
      </c>
      <c r="S31" s="172"/>
      <c r="T31" s="2"/>
      <c r="U31" s="2"/>
      <c r="V31" s="2"/>
      <c r="W31" s="2"/>
      <c r="X31" s="2"/>
      <c r="Y31" s="2"/>
    </row>
    <row r="32" spans="1:25" ht="15.75">
      <c r="A32" s="174" t="s">
        <v>2</v>
      </c>
      <c r="B32" s="190" t="s">
        <v>582</v>
      </c>
      <c r="C32" s="190" t="s">
        <v>164</v>
      </c>
      <c r="D32" s="190" t="s">
        <v>164</v>
      </c>
      <c r="E32" s="190" t="s">
        <v>164</v>
      </c>
      <c r="F32" s="190" t="s">
        <v>164</v>
      </c>
      <c r="G32" s="190" t="s">
        <v>164</v>
      </c>
      <c r="H32" s="190" t="s">
        <v>164</v>
      </c>
      <c r="I32" s="190" t="s">
        <v>164</v>
      </c>
      <c r="J32" s="190" t="s">
        <v>536</v>
      </c>
      <c r="K32" s="190" t="s">
        <v>164</v>
      </c>
      <c r="L32" s="190" t="s">
        <v>431</v>
      </c>
      <c r="M32" s="190" t="s">
        <v>164</v>
      </c>
      <c r="N32" s="190" t="s">
        <v>164</v>
      </c>
      <c r="O32" s="161"/>
      <c r="P32" s="160" t="s">
        <v>6</v>
      </c>
      <c r="Q32" s="161"/>
      <c r="R32" s="2"/>
      <c r="S32" s="174" t="s">
        <v>2</v>
      </c>
      <c r="T32" s="2"/>
      <c r="U32" s="2"/>
      <c r="V32" s="2"/>
      <c r="W32" s="2"/>
      <c r="X32" s="2"/>
      <c r="Y32" s="2"/>
    </row>
    <row r="33" spans="1:25" ht="15.75">
      <c r="A33" s="174" t="s">
        <v>3</v>
      </c>
      <c r="B33" s="190" t="s">
        <v>582</v>
      </c>
      <c r="C33" s="190" t="s">
        <v>164</v>
      </c>
      <c r="D33" s="190" t="s">
        <v>164</v>
      </c>
      <c r="E33" s="190" t="s">
        <v>164</v>
      </c>
      <c r="F33" s="190" t="s">
        <v>164</v>
      </c>
      <c r="G33" s="190" t="s">
        <v>164</v>
      </c>
      <c r="H33" s="190" t="s">
        <v>513</v>
      </c>
      <c r="I33" s="190" t="s">
        <v>164</v>
      </c>
      <c r="J33" s="190" t="s">
        <v>536</v>
      </c>
      <c r="K33" s="190" t="s">
        <v>164</v>
      </c>
      <c r="L33" s="190" t="s">
        <v>164</v>
      </c>
      <c r="M33" s="190" t="s">
        <v>164</v>
      </c>
      <c r="N33" s="190" t="s">
        <v>505</v>
      </c>
      <c r="O33" s="161"/>
      <c r="P33" s="160" t="s">
        <v>6</v>
      </c>
      <c r="Q33" s="161"/>
      <c r="R33" s="2"/>
      <c r="S33" s="174" t="s">
        <v>3</v>
      </c>
      <c r="T33" s="2"/>
      <c r="U33" s="2"/>
      <c r="V33" s="2"/>
      <c r="W33" s="2"/>
      <c r="X33" s="2"/>
      <c r="Y33" s="2"/>
    </row>
    <row r="34" spans="1:25" ht="15.75">
      <c r="A34" s="174" t="s">
        <v>4</v>
      </c>
      <c r="B34" s="190" t="s">
        <v>335</v>
      </c>
      <c r="C34" s="190" t="s">
        <v>164</v>
      </c>
      <c r="D34" s="190" t="s">
        <v>164</v>
      </c>
      <c r="E34" s="190" t="s">
        <v>164</v>
      </c>
      <c r="F34" s="190" t="s">
        <v>164</v>
      </c>
      <c r="G34" s="190" t="s">
        <v>164</v>
      </c>
      <c r="H34" s="190" t="s">
        <v>164</v>
      </c>
      <c r="I34" s="190" t="s">
        <v>164</v>
      </c>
      <c r="J34" s="190"/>
      <c r="K34" s="190" t="s">
        <v>164</v>
      </c>
      <c r="L34" s="190" t="s">
        <v>164</v>
      </c>
      <c r="M34" s="190" t="s">
        <v>164</v>
      </c>
      <c r="N34" s="190" t="s">
        <v>506</v>
      </c>
      <c r="O34" s="161"/>
      <c r="P34" s="160" t="s">
        <v>6</v>
      </c>
      <c r="Q34" s="161"/>
      <c r="R34" s="2"/>
      <c r="S34" s="174" t="s">
        <v>4</v>
      </c>
      <c r="T34" s="2"/>
      <c r="U34" s="2"/>
      <c r="V34" s="2"/>
      <c r="W34" s="2"/>
      <c r="X34" s="2"/>
      <c r="Y34" s="2"/>
    </row>
    <row r="35" spans="1:25" ht="15.75">
      <c r="A35" s="174" t="s">
        <v>5</v>
      </c>
      <c r="B35" s="190" t="s">
        <v>278</v>
      </c>
      <c r="C35" s="190" t="s">
        <v>164</v>
      </c>
      <c r="D35" s="190" t="s">
        <v>164</v>
      </c>
      <c r="E35" s="190" t="s">
        <v>164</v>
      </c>
      <c r="F35" s="190" t="s">
        <v>164</v>
      </c>
      <c r="G35" s="190" t="s">
        <v>164</v>
      </c>
      <c r="H35" s="190" t="s">
        <v>164</v>
      </c>
      <c r="I35" s="190" t="s">
        <v>164</v>
      </c>
      <c r="J35" s="190" t="s">
        <v>164</v>
      </c>
      <c r="K35" s="190" t="s">
        <v>164</v>
      </c>
      <c r="L35" s="190" t="s">
        <v>164</v>
      </c>
      <c r="M35" s="190" t="s">
        <v>164</v>
      </c>
      <c r="N35" s="190" t="s">
        <v>506</v>
      </c>
      <c r="O35" s="161"/>
      <c r="P35" s="160" t="s">
        <v>6</v>
      </c>
      <c r="Q35" s="161"/>
      <c r="R35" s="2"/>
      <c r="S35" s="174" t="s">
        <v>5</v>
      </c>
      <c r="T35" s="2"/>
      <c r="U35" s="2"/>
      <c r="V35" s="2"/>
      <c r="W35" s="2"/>
      <c r="X35" s="2"/>
      <c r="Y35" s="2"/>
    </row>
    <row r="36" spans="1:25" ht="15.75">
      <c r="A36" s="174" t="s">
        <v>51</v>
      </c>
      <c r="B36" s="190" t="s">
        <v>164</v>
      </c>
      <c r="C36" s="190" t="s">
        <v>164</v>
      </c>
      <c r="D36" s="190" t="s">
        <v>164</v>
      </c>
      <c r="E36" s="190" t="s">
        <v>164</v>
      </c>
      <c r="F36" s="190" t="s">
        <v>164</v>
      </c>
      <c r="G36" s="190" t="s">
        <v>164</v>
      </c>
      <c r="H36" s="190" t="s">
        <v>164</v>
      </c>
      <c r="I36" s="190" t="s">
        <v>164</v>
      </c>
      <c r="J36" s="190" t="s">
        <v>164</v>
      </c>
      <c r="K36" s="190" t="s">
        <v>164</v>
      </c>
      <c r="L36" s="190" t="s">
        <v>433</v>
      </c>
      <c r="M36" s="190" t="s">
        <v>164</v>
      </c>
      <c r="N36" s="190" t="s">
        <v>504</v>
      </c>
      <c r="O36" s="161"/>
      <c r="P36" s="160" t="s">
        <v>6</v>
      </c>
      <c r="Q36" s="161"/>
      <c r="R36" s="2"/>
      <c r="S36" s="174" t="s">
        <v>51</v>
      </c>
      <c r="T36" s="2"/>
      <c r="U36" s="2"/>
      <c r="V36" s="2"/>
      <c r="W36" s="2"/>
      <c r="X36" s="2"/>
      <c r="Y36" s="2"/>
    </row>
    <row r="37" spans="1:25" ht="15.75">
      <c r="A37" s="172" t="s">
        <v>17</v>
      </c>
      <c r="B37" s="190"/>
      <c r="C37" s="190" t="s">
        <v>164</v>
      </c>
      <c r="D37" s="190" t="s">
        <v>164</v>
      </c>
      <c r="E37" s="190" t="s">
        <v>164</v>
      </c>
      <c r="F37" s="190" t="s">
        <v>164</v>
      </c>
      <c r="G37" s="190" t="s">
        <v>164</v>
      </c>
      <c r="H37" s="190" t="s">
        <v>164</v>
      </c>
      <c r="I37" s="190" t="s">
        <v>164</v>
      </c>
      <c r="J37" s="190" t="s">
        <v>164</v>
      </c>
      <c r="K37" s="190" t="s">
        <v>164</v>
      </c>
      <c r="L37" s="190" t="s">
        <v>430</v>
      </c>
      <c r="M37" s="190" t="s">
        <v>164</v>
      </c>
      <c r="N37" s="190" t="s">
        <v>164</v>
      </c>
      <c r="O37" s="161"/>
      <c r="P37" s="160" t="s">
        <v>6</v>
      </c>
      <c r="Q37" s="161"/>
      <c r="R37" s="2"/>
      <c r="S37" s="172" t="s">
        <v>17</v>
      </c>
      <c r="T37" s="2"/>
      <c r="U37" s="2"/>
      <c r="V37" s="2"/>
      <c r="W37" s="2"/>
      <c r="X37" s="2"/>
      <c r="Y37" s="2"/>
    </row>
    <row r="38" spans="1:25" ht="15.75">
      <c r="A38" s="172" t="s">
        <v>149</v>
      </c>
      <c r="B38" s="190" t="s">
        <v>214</v>
      </c>
      <c r="C38" s="190" t="s">
        <v>214</v>
      </c>
      <c r="D38" s="190" t="s">
        <v>214</v>
      </c>
      <c r="E38" s="190" t="s">
        <v>214</v>
      </c>
      <c r="F38" s="190" t="s">
        <v>214</v>
      </c>
      <c r="G38" s="190" t="s">
        <v>214</v>
      </c>
      <c r="H38" s="190" t="s">
        <v>214</v>
      </c>
      <c r="I38" s="190" t="s">
        <v>214</v>
      </c>
      <c r="J38" s="190" t="s">
        <v>214</v>
      </c>
      <c r="K38" s="190" t="s">
        <v>214</v>
      </c>
      <c r="L38" s="190" t="s">
        <v>214</v>
      </c>
      <c r="M38" s="190" t="s">
        <v>214</v>
      </c>
      <c r="N38" s="190" t="s">
        <v>214</v>
      </c>
      <c r="O38" s="161"/>
      <c r="P38" s="160"/>
      <c r="Q38" s="161"/>
      <c r="R38" s="2"/>
      <c r="S38" s="172" t="s">
        <v>149</v>
      </c>
      <c r="T38" s="2"/>
      <c r="U38" s="2"/>
      <c r="V38" s="2"/>
      <c r="W38" s="2"/>
      <c r="X38" s="2"/>
      <c r="Y38" s="2"/>
    </row>
    <row r="39" spans="1:25" ht="15.75">
      <c r="A39" s="172" t="s">
        <v>7</v>
      </c>
      <c r="B39" s="190" t="s">
        <v>284</v>
      </c>
      <c r="C39" s="190" t="s">
        <v>164</v>
      </c>
      <c r="D39" s="190" t="s">
        <v>164</v>
      </c>
      <c r="E39" s="190" t="s">
        <v>164</v>
      </c>
      <c r="F39" s="190" t="s">
        <v>164</v>
      </c>
      <c r="G39" s="190" t="s">
        <v>164</v>
      </c>
      <c r="H39" s="190" t="s">
        <v>164</v>
      </c>
      <c r="I39" s="190" t="s">
        <v>164</v>
      </c>
      <c r="J39" s="190" t="s">
        <v>164</v>
      </c>
      <c r="K39" s="190" t="s">
        <v>164</v>
      </c>
      <c r="L39" s="190" t="s">
        <v>426</v>
      </c>
      <c r="M39" s="190" t="s">
        <v>164</v>
      </c>
      <c r="N39" s="190" t="s">
        <v>164</v>
      </c>
      <c r="O39" s="161"/>
      <c r="P39" s="160" t="s">
        <v>6</v>
      </c>
      <c r="Q39" s="161"/>
      <c r="R39" s="2"/>
      <c r="S39" s="172" t="s">
        <v>7</v>
      </c>
      <c r="T39" s="2"/>
      <c r="U39" s="2"/>
      <c r="V39" s="2"/>
      <c r="W39" s="2"/>
      <c r="X39" s="2"/>
      <c r="Y39" s="2"/>
    </row>
    <row r="40" spans="1:25" ht="15.75">
      <c r="A40" s="172" t="s">
        <v>8</v>
      </c>
      <c r="B40" s="190" t="s">
        <v>569</v>
      </c>
      <c r="C40" s="190" t="s">
        <v>164</v>
      </c>
      <c r="D40" s="190" t="s">
        <v>354</v>
      </c>
      <c r="E40" s="190" t="s">
        <v>164</v>
      </c>
      <c r="F40" s="190" t="s">
        <v>164</v>
      </c>
      <c r="G40" s="190" t="s">
        <v>164</v>
      </c>
      <c r="H40" s="190" t="s">
        <v>164</v>
      </c>
      <c r="I40" s="190" t="s">
        <v>164</v>
      </c>
      <c r="J40" s="190" t="s">
        <v>395</v>
      </c>
      <c r="K40" s="190" t="s">
        <v>164</v>
      </c>
      <c r="L40" s="190" t="s">
        <v>426</v>
      </c>
      <c r="M40" s="190" t="s">
        <v>164</v>
      </c>
      <c r="N40" s="190" t="s">
        <v>503</v>
      </c>
      <c r="O40" s="161"/>
      <c r="P40" s="160" t="s">
        <v>6</v>
      </c>
      <c r="Q40" s="161"/>
      <c r="R40" s="2"/>
      <c r="S40" s="172" t="s">
        <v>8</v>
      </c>
      <c r="T40" s="2"/>
      <c r="U40" s="2"/>
      <c r="V40" s="2"/>
      <c r="W40" s="2"/>
      <c r="X40" s="2"/>
      <c r="Y40" s="2"/>
    </row>
    <row r="41" spans="1:25" ht="15.75">
      <c r="A41" s="172" t="s">
        <v>9</v>
      </c>
      <c r="B41" s="190" t="s">
        <v>284</v>
      </c>
      <c r="C41" s="190" t="s">
        <v>164</v>
      </c>
      <c r="D41" s="190" t="s">
        <v>164</v>
      </c>
      <c r="E41" s="190" t="s">
        <v>164</v>
      </c>
      <c r="F41" s="190" t="s">
        <v>164</v>
      </c>
      <c r="G41" s="190" t="s">
        <v>164</v>
      </c>
      <c r="H41" s="190" t="s">
        <v>164</v>
      </c>
      <c r="I41" s="190" t="s">
        <v>164</v>
      </c>
      <c r="J41" s="190" t="s">
        <v>164</v>
      </c>
      <c r="K41" s="190" t="s">
        <v>164</v>
      </c>
      <c r="L41" s="190" t="s">
        <v>425</v>
      </c>
      <c r="M41" s="190" t="s">
        <v>164</v>
      </c>
      <c r="N41" s="190" t="s">
        <v>504</v>
      </c>
      <c r="O41" s="161"/>
      <c r="P41" s="160" t="s">
        <v>6</v>
      </c>
      <c r="Q41" s="161"/>
      <c r="R41" s="2"/>
      <c r="S41" s="172" t="s">
        <v>9</v>
      </c>
      <c r="T41" s="2"/>
      <c r="U41" s="2"/>
      <c r="V41" s="2"/>
      <c r="W41" s="2"/>
      <c r="X41" s="2"/>
      <c r="Y41" s="2"/>
    </row>
    <row r="42" spans="1:25" ht="15.75">
      <c r="A42" s="172" t="s">
        <v>10</v>
      </c>
      <c r="B42" s="190" t="s">
        <v>282</v>
      </c>
      <c r="C42" s="190" t="s">
        <v>164</v>
      </c>
      <c r="D42" s="190" t="s">
        <v>354</v>
      </c>
      <c r="E42" s="190" t="s">
        <v>164</v>
      </c>
      <c r="F42" s="190" t="s">
        <v>164</v>
      </c>
      <c r="G42" s="190" t="s">
        <v>164</v>
      </c>
      <c r="H42" s="190" t="s">
        <v>164</v>
      </c>
      <c r="I42" s="190" t="s">
        <v>164</v>
      </c>
      <c r="J42" s="190" t="s">
        <v>398</v>
      </c>
      <c r="K42" s="190" t="s">
        <v>164</v>
      </c>
      <c r="L42" s="190" t="s">
        <v>432</v>
      </c>
      <c r="M42" s="190" t="s">
        <v>164</v>
      </c>
      <c r="N42" s="190" t="s">
        <v>164</v>
      </c>
      <c r="O42" s="161"/>
      <c r="P42" s="160" t="s">
        <v>6</v>
      </c>
      <c r="Q42" s="161"/>
      <c r="R42" s="2"/>
      <c r="S42" s="172" t="s">
        <v>10</v>
      </c>
      <c r="T42" s="2"/>
      <c r="U42" s="2"/>
      <c r="V42" s="2"/>
      <c r="W42" s="2"/>
      <c r="X42" s="2"/>
      <c r="Y42" s="2"/>
    </row>
    <row r="43" spans="1:25" ht="15.75">
      <c r="A43" s="172" t="s">
        <v>11</v>
      </c>
      <c r="B43" s="190" t="s">
        <v>283</v>
      </c>
      <c r="C43" s="190" t="s">
        <v>164</v>
      </c>
      <c r="D43" s="190" t="s">
        <v>164</v>
      </c>
      <c r="E43" s="190" t="s">
        <v>164</v>
      </c>
      <c r="F43" s="190" t="s">
        <v>164</v>
      </c>
      <c r="G43" s="190" t="s">
        <v>164</v>
      </c>
      <c r="H43" s="190" t="s">
        <v>164</v>
      </c>
      <c r="I43" s="190" t="s">
        <v>164</v>
      </c>
      <c r="J43" s="190" t="s">
        <v>397</v>
      </c>
      <c r="K43" s="190" t="s">
        <v>164</v>
      </c>
      <c r="L43" s="190" t="s">
        <v>431</v>
      </c>
      <c r="M43" s="190" t="s">
        <v>164</v>
      </c>
      <c r="N43" s="190" t="s">
        <v>164</v>
      </c>
      <c r="O43" s="161"/>
      <c r="P43" s="160" t="s">
        <v>6</v>
      </c>
      <c r="Q43" s="161"/>
      <c r="R43" s="2"/>
      <c r="S43" s="172" t="s">
        <v>11</v>
      </c>
      <c r="T43" s="2"/>
      <c r="U43" s="2"/>
      <c r="V43" s="2"/>
      <c r="W43" s="2"/>
      <c r="X43" s="2"/>
      <c r="Y43" s="2"/>
    </row>
    <row r="44" spans="1:25" ht="15.75">
      <c r="A44" s="172" t="s">
        <v>12</v>
      </c>
      <c r="B44" s="190" t="s">
        <v>214</v>
      </c>
      <c r="C44" s="190"/>
      <c r="D44" s="190" t="s">
        <v>214</v>
      </c>
      <c r="E44" s="190" t="s">
        <v>214</v>
      </c>
      <c r="F44" s="190" t="s">
        <v>214</v>
      </c>
      <c r="G44" s="190" t="s">
        <v>214</v>
      </c>
      <c r="H44" s="190" t="s">
        <v>214</v>
      </c>
      <c r="I44" s="190" t="s">
        <v>214</v>
      </c>
      <c r="J44" s="190" t="s">
        <v>214</v>
      </c>
      <c r="K44" s="190" t="s">
        <v>214</v>
      </c>
      <c r="L44" s="190" t="s">
        <v>214</v>
      </c>
      <c r="M44" s="190" t="s">
        <v>214</v>
      </c>
      <c r="N44" s="190" t="s">
        <v>214</v>
      </c>
      <c r="O44" s="161"/>
      <c r="P44" s="160"/>
      <c r="Q44" s="161"/>
      <c r="R44" s="2"/>
      <c r="S44" s="172" t="s">
        <v>12</v>
      </c>
      <c r="T44" s="2"/>
      <c r="U44" s="2"/>
      <c r="V44" s="2"/>
      <c r="W44" s="2"/>
      <c r="X44" s="2"/>
      <c r="Y44" s="2"/>
    </row>
    <row r="45" spans="1:25" ht="15.75">
      <c r="A45" s="172" t="s">
        <v>13</v>
      </c>
      <c r="B45" s="190"/>
      <c r="C45" s="190" t="s">
        <v>164</v>
      </c>
      <c r="D45" s="190" t="s">
        <v>164</v>
      </c>
      <c r="E45" s="190" t="s">
        <v>164</v>
      </c>
      <c r="F45" s="190" t="s">
        <v>164</v>
      </c>
      <c r="G45" s="190" t="s">
        <v>164</v>
      </c>
      <c r="H45" s="190" t="s">
        <v>164</v>
      </c>
      <c r="I45" s="190" t="s">
        <v>164</v>
      </c>
      <c r="J45" s="190" t="s">
        <v>164</v>
      </c>
      <c r="K45" s="190" t="s">
        <v>164</v>
      </c>
      <c r="L45" s="190" t="s">
        <v>429</v>
      </c>
      <c r="M45" s="190" t="s">
        <v>164</v>
      </c>
      <c r="N45" s="190" t="s">
        <v>506</v>
      </c>
      <c r="O45" s="161"/>
      <c r="P45" s="160" t="s">
        <v>6</v>
      </c>
      <c r="Q45" s="161"/>
      <c r="R45" s="2"/>
      <c r="S45" s="172" t="s">
        <v>13</v>
      </c>
      <c r="T45" s="2"/>
      <c r="U45" s="2"/>
      <c r="V45" s="2"/>
      <c r="W45" s="2"/>
      <c r="X45" s="2"/>
      <c r="Y45" s="2"/>
    </row>
    <row r="46" spans="1:25" ht="15.75">
      <c r="A46" s="17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6"/>
      <c r="P46" s="1"/>
      <c r="Q46" s="6"/>
      <c r="R46" s="2"/>
      <c r="S46" s="174"/>
      <c r="T46" s="2"/>
      <c r="U46" s="2"/>
      <c r="V46" s="2"/>
      <c r="W46" s="2"/>
      <c r="X46" s="2"/>
      <c r="Y46" s="2"/>
    </row>
    <row r="47" spans="1:25" ht="15.75">
      <c r="A47" s="176" t="s">
        <v>18</v>
      </c>
      <c r="B47" s="189" t="str">
        <f>$T$5</f>
        <v>Barnet/Shaftesbury</v>
      </c>
      <c r="C47" s="189"/>
      <c r="D47" s="189" t="str">
        <f>$T$6</f>
        <v>Dacorum &amp; Tring</v>
      </c>
      <c r="E47" s="189"/>
      <c r="F47" s="189" t="str">
        <f>$T$7</f>
        <v>Herts&amp;Ware/Enfield</v>
      </c>
      <c r="G47" s="189"/>
      <c r="H47" s="189" t="str">
        <f>$T$8</f>
        <v>Watford H</v>
      </c>
      <c r="I47" s="189"/>
      <c r="J47" s="189" t="str">
        <f>$T$9</f>
        <v>St.Albans AC</v>
      </c>
      <c r="K47" s="189"/>
      <c r="L47" s="189" t="str">
        <f>$T$10</f>
        <v>Thurrock H</v>
      </c>
      <c r="M47" s="189"/>
      <c r="N47" s="189" t="str">
        <f>$T$11</f>
        <v>Southend AC</v>
      </c>
      <c r="O47" s="4"/>
      <c r="P47" s="3" t="str">
        <f>$T$12</f>
        <v>blank</v>
      </c>
      <c r="Q47" s="4"/>
      <c r="R47" s="2"/>
      <c r="S47" s="176" t="s">
        <v>18</v>
      </c>
      <c r="T47" s="2"/>
      <c r="U47" s="2"/>
      <c r="V47" s="2"/>
      <c r="W47" s="2"/>
      <c r="X47" s="2"/>
      <c r="Y47" s="2"/>
    </row>
    <row r="48" spans="1:25" ht="15.75">
      <c r="A48" s="174" t="s">
        <v>2</v>
      </c>
      <c r="B48" s="192" t="s">
        <v>286</v>
      </c>
      <c r="C48" s="192" t="s">
        <v>164</v>
      </c>
      <c r="D48" s="192" t="s">
        <v>337</v>
      </c>
      <c r="E48" s="192" t="s">
        <v>164</v>
      </c>
      <c r="F48" s="192" t="s">
        <v>488</v>
      </c>
      <c r="G48" s="192" t="s">
        <v>164</v>
      </c>
      <c r="H48" s="192" t="s">
        <v>514</v>
      </c>
      <c r="I48" s="192" t="s">
        <v>164</v>
      </c>
      <c r="J48" s="192" t="s">
        <v>401</v>
      </c>
      <c r="K48" s="192" t="s">
        <v>164</v>
      </c>
      <c r="L48" s="192" t="s">
        <v>458</v>
      </c>
      <c r="M48" s="192" t="s">
        <v>164</v>
      </c>
      <c r="N48" s="192" t="s">
        <v>507</v>
      </c>
      <c r="O48" s="163"/>
      <c r="P48" s="162" t="s">
        <v>6</v>
      </c>
      <c r="Q48" s="163"/>
      <c r="R48" s="2" t="s">
        <v>56</v>
      </c>
      <c r="S48" s="174" t="s">
        <v>2</v>
      </c>
      <c r="T48" s="2"/>
      <c r="U48" s="2"/>
      <c r="V48" s="2"/>
      <c r="W48" s="2"/>
      <c r="X48" s="2"/>
      <c r="Y48" s="2"/>
    </row>
    <row r="49" spans="1:25" ht="15.75">
      <c r="A49" s="174" t="s">
        <v>3</v>
      </c>
      <c r="B49" s="192" t="s">
        <v>286</v>
      </c>
      <c r="C49" s="192" t="s">
        <v>164</v>
      </c>
      <c r="D49" s="192" t="s">
        <v>338</v>
      </c>
      <c r="E49" s="192" t="s">
        <v>164</v>
      </c>
      <c r="F49" s="192" t="s">
        <v>488</v>
      </c>
      <c r="G49" s="192" t="s">
        <v>164</v>
      </c>
      <c r="H49" s="192" t="s">
        <v>514</v>
      </c>
      <c r="I49" s="192" t="s">
        <v>164</v>
      </c>
      <c r="J49" s="192" t="s">
        <v>401</v>
      </c>
      <c r="K49" s="192" t="s">
        <v>164</v>
      </c>
      <c r="L49" s="192" t="s">
        <v>459</v>
      </c>
      <c r="M49" s="192" t="s">
        <v>164</v>
      </c>
      <c r="N49" s="192" t="s">
        <v>508</v>
      </c>
      <c r="O49" s="163"/>
      <c r="P49" s="162" t="s">
        <v>6</v>
      </c>
      <c r="Q49" s="163"/>
      <c r="R49" s="2"/>
      <c r="S49" s="174" t="s">
        <v>3</v>
      </c>
      <c r="T49" s="2"/>
      <c r="U49" s="2"/>
      <c r="V49" s="2"/>
      <c r="W49" s="2"/>
      <c r="X49" s="2"/>
      <c r="Y49" s="2"/>
    </row>
    <row r="50" spans="1:25" ht="15.75">
      <c r="A50" s="174" t="s">
        <v>53</v>
      </c>
      <c r="B50" s="192" t="s">
        <v>287</v>
      </c>
      <c r="C50" s="192" t="s">
        <v>164</v>
      </c>
      <c r="D50" s="192" t="s">
        <v>337</v>
      </c>
      <c r="E50" s="192" t="s">
        <v>164</v>
      </c>
      <c r="F50" s="192" t="s">
        <v>490</v>
      </c>
      <c r="G50" s="192" t="s">
        <v>164</v>
      </c>
      <c r="H50" s="192" t="s">
        <v>164</v>
      </c>
      <c r="I50" s="192" t="s">
        <v>164</v>
      </c>
      <c r="J50" s="192" t="s">
        <v>401</v>
      </c>
      <c r="K50" s="192" t="s">
        <v>164</v>
      </c>
      <c r="L50" s="192" t="s">
        <v>460</v>
      </c>
      <c r="M50" s="192" t="s">
        <v>164</v>
      </c>
      <c r="N50" s="192" t="s">
        <v>164</v>
      </c>
      <c r="O50" s="163"/>
      <c r="P50" s="162" t="s">
        <v>6</v>
      </c>
      <c r="Q50" s="163"/>
      <c r="R50" s="2"/>
      <c r="S50" s="174" t="s">
        <v>53</v>
      </c>
      <c r="T50" s="2"/>
      <c r="U50" s="2"/>
      <c r="V50" s="2"/>
      <c r="W50" s="2"/>
      <c r="X50" s="2"/>
      <c r="Y50" s="2"/>
    </row>
    <row r="51" spans="1:25" ht="15.75">
      <c r="A51" s="174" t="s">
        <v>5</v>
      </c>
      <c r="B51" s="192" t="s">
        <v>288</v>
      </c>
      <c r="C51" s="192" t="s">
        <v>164</v>
      </c>
      <c r="D51" s="192" t="s">
        <v>339</v>
      </c>
      <c r="E51" s="192" t="s">
        <v>164</v>
      </c>
      <c r="F51" s="192" t="s">
        <v>164</v>
      </c>
      <c r="G51" s="192" t="s">
        <v>164</v>
      </c>
      <c r="H51" s="192" t="s">
        <v>515</v>
      </c>
      <c r="I51" s="192" t="s">
        <v>164</v>
      </c>
      <c r="J51" s="192" t="s">
        <v>164</v>
      </c>
      <c r="K51" s="192" t="s">
        <v>164</v>
      </c>
      <c r="L51" s="192" t="s">
        <v>461</v>
      </c>
      <c r="M51" s="192" t="s">
        <v>164</v>
      </c>
      <c r="N51" s="192"/>
      <c r="O51" s="163"/>
      <c r="P51" s="162" t="s">
        <v>6</v>
      </c>
      <c r="Q51" s="163"/>
      <c r="R51" s="2"/>
      <c r="S51" s="174" t="s">
        <v>5</v>
      </c>
      <c r="T51" s="2"/>
      <c r="U51" s="2"/>
      <c r="V51" s="2"/>
      <c r="W51" s="2"/>
      <c r="X51" s="2"/>
      <c r="Y51" s="2"/>
    </row>
    <row r="52" spans="1:25" ht="15.75">
      <c r="A52" s="174" t="s">
        <v>51</v>
      </c>
      <c r="B52" s="192" t="s">
        <v>289</v>
      </c>
      <c r="C52" s="192" t="s">
        <v>164</v>
      </c>
      <c r="D52" s="192" t="s">
        <v>340</v>
      </c>
      <c r="E52" s="192" t="s">
        <v>164</v>
      </c>
      <c r="F52" s="192" t="s">
        <v>489</v>
      </c>
      <c r="G52" s="192" t="s">
        <v>164</v>
      </c>
      <c r="H52" s="192" t="s">
        <v>516</v>
      </c>
      <c r="I52" s="192" t="s">
        <v>164</v>
      </c>
      <c r="J52" s="192" t="s">
        <v>164</v>
      </c>
      <c r="K52" s="192" t="s">
        <v>164</v>
      </c>
      <c r="L52" s="192" t="s">
        <v>464</v>
      </c>
      <c r="M52" s="192" t="s">
        <v>164</v>
      </c>
      <c r="N52" s="192" t="s">
        <v>508</v>
      </c>
      <c r="O52" s="163"/>
      <c r="P52" s="162" t="s">
        <v>6</v>
      </c>
      <c r="Q52" s="163"/>
      <c r="R52" s="2"/>
      <c r="S52" s="174" t="s">
        <v>51</v>
      </c>
      <c r="T52" s="2"/>
      <c r="U52" s="2"/>
      <c r="V52" s="2"/>
      <c r="W52" s="2"/>
      <c r="X52" s="2"/>
      <c r="Y52" s="2"/>
    </row>
    <row r="53" spans="1:25" ht="15.75">
      <c r="A53" s="172" t="s">
        <v>19</v>
      </c>
      <c r="B53" s="192" t="s">
        <v>290</v>
      </c>
      <c r="C53" s="192" t="s">
        <v>164</v>
      </c>
      <c r="D53" s="192" t="s">
        <v>341</v>
      </c>
      <c r="E53" s="192" t="s">
        <v>164</v>
      </c>
      <c r="F53" s="192"/>
      <c r="G53" s="192" t="s">
        <v>164</v>
      </c>
      <c r="H53" s="192" t="s">
        <v>164</v>
      </c>
      <c r="I53" s="192" t="s">
        <v>164</v>
      </c>
      <c r="J53" s="192"/>
      <c r="K53" s="192" t="s">
        <v>164</v>
      </c>
      <c r="L53" s="192" t="s">
        <v>458</v>
      </c>
      <c r="M53" s="192" t="s">
        <v>164</v>
      </c>
      <c r="N53" s="192" t="s">
        <v>164</v>
      </c>
      <c r="O53" s="163"/>
      <c r="P53" s="162" t="s">
        <v>6</v>
      </c>
      <c r="Q53" s="163"/>
      <c r="R53" s="2"/>
      <c r="S53" s="172" t="s">
        <v>19</v>
      </c>
      <c r="T53" s="2"/>
      <c r="U53" s="2"/>
      <c r="V53" s="2"/>
      <c r="W53" s="2"/>
      <c r="X53" s="2"/>
      <c r="Y53" s="2"/>
    </row>
    <row r="54" spans="1:25" ht="15.75">
      <c r="A54" s="172" t="s">
        <v>149</v>
      </c>
      <c r="B54" s="192" t="s">
        <v>580</v>
      </c>
      <c r="C54" s="192" t="s">
        <v>164</v>
      </c>
      <c r="D54" s="192" t="s">
        <v>342</v>
      </c>
      <c r="E54" s="192" t="s">
        <v>164</v>
      </c>
      <c r="F54" s="192" t="s">
        <v>164</v>
      </c>
      <c r="G54" s="192" t="s">
        <v>164</v>
      </c>
      <c r="H54" s="192" t="s">
        <v>164</v>
      </c>
      <c r="I54" s="192" t="s">
        <v>164</v>
      </c>
      <c r="J54" s="192" t="s">
        <v>164</v>
      </c>
      <c r="K54" s="192" t="s">
        <v>164</v>
      </c>
      <c r="L54" s="192" t="s">
        <v>164</v>
      </c>
      <c r="M54" s="192" t="s">
        <v>164</v>
      </c>
      <c r="N54" s="192" t="s">
        <v>164</v>
      </c>
      <c r="O54" s="163"/>
      <c r="P54" s="162" t="s">
        <v>6</v>
      </c>
      <c r="Q54" s="163"/>
      <c r="R54" s="2"/>
      <c r="S54" s="172" t="s">
        <v>149</v>
      </c>
      <c r="T54" s="2"/>
      <c r="U54" s="2"/>
      <c r="V54" s="2"/>
      <c r="W54" s="2"/>
      <c r="X54" s="2"/>
      <c r="Y54" s="2"/>
    </row>
    <row r="55" spans="1:25" ht="15.75">
      <c r="A55" s="172" t="s">
        <v>7</v>
      </c>
      <c r="B55" s="192" t="s">
        <v>580</v>
      </c>
      <c r="C55" s="192" t="s">
        <v>164</v>
      </c>
      <c r="D55" s="192" t="s">
        <v>341</v>
      </c>
      <c r="E55" s="192" t="s">
        <v>164</v>
      </c>
      <c r="F55" s="192" t="s">
        <v>490</v>
      </c>
      <c r="G55" s="192" t="s">
        <v>164</v>
      </c>
      <c r="H55" s="192" t="s">
        <v>516</v>
      </c>
      <c r="I55" s="192" t="s">
        <v>164</v>
      </c>
      <c r="J55" s="192" t="s">
        <v>164</v>
      </c>
      <c r="K55" s="192" t="s">
        <v>164</v>
      </c>
      <c r="L55" s="192" t="s">
        <v>463</v>
      </c>
      <c r="M55" s="192" t="s">
        <v>164</v>
      </c>
      <c r="N55" s="192" t="s">
        <v>164</v>
      </c>
      <c r="O55" s="163"/>
      <c r="P55" s="162" t="s">
        <v>6</v>
      </c>
      <c r="Q55" s="163"/>
      <c r="R55" s="2"/>
      <c r="S55" s="172" t="s">
        <v>7</v>
      </c>
      <c r="T55" s="2"/>
      <c r="U55" s="2"/>
      <c r="V55" s="2"/>
      <c r="W55" s="2"/>
      <c r="X55" s="2"/>
      <c r="Y55" s="2"/>
    </row>
    <row r="56" spans="1:25" ht="15.75">
      <c r="A56" s="172" t="s">
        <v>8</v>
      </c>
      <c r="B56" s="192" t="s">
        <v>292</v>
      </c>
      <c r="C56" s="192" t="s">
        <v>164</v>
      </c>
      <c r="D56" s="192" t="s">
        <v>343</v>
      </c>
      <c r="E56" s="192" t="s">
        <v>164</v>
      </c>
      <c r="F56" s="192" t="s">
        <v>488</v>
      </c>
      <c r="G56" s="192" t="s">
        <v>164</v>
      </c>
      <c r="H56" s="192" t="s">
        <v>516</v>
      </c>
      <c r="I56" s="192" t="s">
        <v>164</v>
      </c>
      <c r="J56" s="192" t="s">
        <v>164</v>
      </c>
      <c r="K56" s="192" t="s">
        <v>164</v>
      </c>
      <c r="L56" s="192" t="s">
        <v>463</v>
      </c>
      <c r="M56" s="192" t="s">
        <v>164</v>
      </c>
      <c r="N56" s="192" t="s">
        <v>507</v>
      </c>
      <c r="O56" s="163"/>
      <c r="P56" s="162" t="s">
        <v>6</v>
      </c>
      <c r="Q56" s="163"/>
      <c r="R56" s="2"/>
      <c r="S56" s="172" t="s">
        <v>8</v>
      </c>
      <c r="T56" s="2"/>
      <c r="U56" s="2"/>
      <c r="V56" s="2"/>
      <c r="W56" s="2"/>
      <c r="X56" s="2"/>
      <c r="Y56" s="2"/>
    </row>
    <row r="57" spans="1:25" ht="15.75">
      <c r="A57" s="172" t="s">
        <v>10</v>
      </c>
      <c r="B57" s="192" t="s">
        <v>293</v>
      </c>
      <c r="C57" s="192" t="s">
        <v>164</v>
      </c>
      <c r="D57" s="192" t="s">
        <v>532</v>
      </c>
      <c r="E57" s="192" t="s">
        <v>164</v>
      </c>
      <c r="F57" s="192" t="s">
        <v>164</v>
      </c>
      <c r="G57" s="192" t="s">
        <v>164</v>
      </c>
      <c r="H57" s="192" t="s">
        <v>164</v>
      </c>
      <c r="I57" s="192" t="s">
        <v>164</v>
      </c>
      <c r="J57" s="192" t="s">
        <v>403</v>
      </c>
      <c r="K57" s="192" t="s">
        <v>164</v>
      </c>
      <c r="L57" s="192" t="s">
        <v>463</v>
      </c>
      <c r="M57" s="192" t="s">
        <v>164</v>
      </c>
      <c r="N57" s="192" t="s">
        <v>508</v>
      </c>
      <c r="O57" s="163"/>
      <c r="P57" s="162" t="s">
        <v>6</v>
      </c>
      <c r="Q57" s="163"/>
      <c r="R57" s="2"/>
      <c r="S57" s="172" t="s">
        <v>10</v>
      </c>
      <c r="T57" s="2"/>
      <c r="U57" s="2"/>
      <c r="V57" s="2"/>
      <c r="W57" s="2"/>
      <c r="X57" s="2"/>
      <c r="Y57" s="2"/>
    </row>
    <row r="58" spans="1:25" ht="15.75">
      <c r="A58" s="172" t="s">
        <v>11</v>
      </c>
      <c r="B58" s="192" t="s">
        <v>331</v>
      </c>
      <c r="C58" s="192" t="s">
        <v>164</v>
      </c>
      <c r="D58" s="192" t="s">
        <v>339</v>
      </c>
      <c r="E58" s="192" t="s">
        <v>164</v>
      </c>
      <c r="F58" s="192" t="s">
        <v>164</v>
      </c>
      <c r="G58" s="192" t="s">
        <v>164</v>
      </c>
      <c r="H58" s="192" t="s">
        <v>517</v>
      </c>
      <c r="I58" s="192" t="s">
        <v>164</v>
      </c>
      <c r="J58" s="192" t="s">
        <v>164</v>
      </c>
      <c r="K58" s="192" t="s">
        <v>164</v>
      </c>
      <c r="L58" s="192" t="s">
        <v>424</v>
      </c>
      <c r="M58" s="192" t="s">
        <v>164</v>
      </c>
      <c r="N58" s="192" t="s">
        <v>164</v>
      </c>
      <c r="O58" s="163"/>
      <c r="P58" s="162" t="s">
        <v>6</v>
      </c>
      <c r="Q58" s="163"/>
      <c r="R58" s="2"/>
      <c r="S58" s="172" t="s">
        <v>11</v>
      </c>
      <c r="T58" s="2"/>
      <c r="U58" s="2"/>
      <c r="V58" s="2"/>
      <c r="W58" s="2"/>
      <c r="X58" s="2"/>
      <c r="Y58" s="2"/>
    </row>
    <row r="59" spans="1:25" ht="15.75">
      <c r="A59" s="172" t="s">
        <v>12</v>
      </c>
      <c r="B59" s="192" t="s">
        <v>293</v>
      </c>
      <c r="C59" s="192" t="s">
        <v>164</v>
      </c>
      <c r="D59" s="192" t="s">
        <v>573</v>
      </c>
      <c r="E59" s="192" t="s">
        <v>164</v>
      </c>
      <c r="F59" s="192" t="s">
        <v>164</v>
      </c>
      <c r="G59" s="192" t="s">
        <v>164</v>
      </c>
      <c r="H59" s="192" t="s">
        <v>164</v>
      </c>
      <c r="I59" s="192" t="s">
        <v>164</v>
      </c>
      <c r="J59" s="192" t="s">
        <v>164</v>
      </c>
      <c r="K59" s="192" t="s">
        <v>164</v>
      </c>
      <c r="L59" s="192" t="s">
        <v>459</v>
      </c>
      <c r="M59" s="192" t="s">
        <v>164</v>
      </c>
      <c r="N59" s="192" t="s">
        <v>164</v>
      </c>
      <c r="O59" s="163"/>
      <c r="P59" s="162" t="s">
        <v>6</v>
      </c>
      <c r="Q59" s="163"/>
      <c r="R59" s="2"/>
      <c r="S59" s="172" t="s">
        <v>12</v>
      </c>
      <c r="T59" s="2"/>
      <c r="U59" s="2"/>
      <c r="V59" s="2"/>
      <c r="W59" s="2"/>
      <c r="X59" s="2"/>
      <c r="Y59" s="2"/>
    </row>
    <row r="60" spans="1:25" ht="15.75">
      <c r="A60" s="172" t="s">
        <v>13</v>
      </c>
      <c r="B60" s="192" t="s">
        <v>294</v>
      </c>
      <c r="C60" s="192" t="s">
        <v>164</v>
      </c>
      <c r="D60" s="192" t="s">
        <v>574</v>
      </c>
      <c r="E60" s="192" t="s">
        <v>164</v>
      </c>
      <c r="F60" s="192" t="s">
        <v>164</v>
      </c>
      <c r="G60" s="192" t="s">
        <v>164</v>
      </c>
      <c r="H60" s="192" t="s">
        <v>164</v>
      </c>
      <c r="I60" s="192" t="s">
        <v>164</v>
      </c>
      <c r="J60" s="192" t="s">
        <v>404</v>
      </c>
      <c r="K60" s="192" t="s">
        <v>164</v>
      </c>
      <c r="L60" s="192" t="s">
        <v>464</v>
      </c>
      <c r="M60" s="192" t="s">
        <v>164</v>
      </c>
      <c r="N60" s="192" t="s">
        <v>507</v>
      </c>
      <c r="O60" s="163"/>
      <c r="P60" s="162" t="s">
        <v>6</v>
      </c>
      <c r="Q60" s="163"/>
      <c r="R60" s="2"/>
      <c r="S60" s="172" t="s">
        <v>13</v>
      </c>
      <c r="T60" s="2"/>
      <c r="U60" s="2"/>
      <c r="V60" s="2"/>
      <c r="W60" s="2"/>
      <c r="X60" s="2"/>
      <c r="Y60" s="2"/>
    </row>
    <row r="61" spans="1:25" ht="15.75">
      <c r="A61" s="172" t="s">
        <v>14</v>
      </c>
      <c r="B61" s="193" t="str">
        <f>$T$5</f>
        <v>Barnet/Shaftesbury</v>
      </c>
      <c r="C61" s="194"/>
      <c r="D61" s="193" t="str">
        <f>$T$6</f>
        <v>Dacorum &amp; Tring</v>
      </c>
      <c r="E61" s="194"/>
      <c r="F61" s="193" t="str">
        <f>$T$7</f>
        <v>Herts&amp;Ware/Enfield</v>
      </c>
      <c r="G61" s="194"/>
      <c r="H61" s="193" t="str">
        <f>$T$8</f>
        <v>Watford H</v>
      </c>
      <c r="I61" s="194"/>
      <c r="J61" s="193" t="str">
        <f>$T$9</f>
        <v>St.Albans AC</v>
      </c>
      <c r="K61" s="194"/>
      <c r="L61" s="193" t="str">
        <f>$T$10</f>
        <v>Thurrock H</v>
      </c>
      <c r="M61" s="194"/>
      <c r="N61" s="193" t="str">
        <f>$T$11</f>
        <v>Southend AC</v>
      </c>
      <c r="O61" s="163"/>
      <c r="P61" s="8" t="str">
        <f>$T$12</f>
        <v>blank</v>
      </c>
      <c r="Q61" s="163"/>
      <c r="R61" s="2"/>
      <c r="S61" s="172" t="s">
        <v>14</v>
      </c>
      <c r="T61" s="2"/>
      <c r="U61" s="2"/>
      <c r="V61" s="2"/>
      <c r="W61" s="2"/>
      <c r="X61" s="2"/>
      <c r="Y61" s="2"/>
    </row>
    <row r="62" spans="1:25" ht="15.75">
      <c r="A62" s="172"/>
      <c r="B62" s="189" t="s">
        <v>15</v>
      </c>
      <c r="C62" s="184"/>
      <c r="D62" s="189" t="s">
        <v>15</v>
      </c>
      <c r="E62" s="184"/>
      <c r="F62" s="189" t="s">
        <v>15</v>
      </c>
      <c r="G62" s="184"/>
      <c r="H62" s="189" t="s">
        <v>15</v>
      </c>
      <c r="I62" s="184"/>
      <c r="J62" s="189" t="s">
        <v>15</v>
      </c>
      <c r="K62" s="184"/>
      <c r="L62" s="189" t="s">
        <v>15</v>
      </c>
      <c r="M62" s="184"/>
      <c r="N62" s="189" t="s">
        <v>15</v>
      </c>
      <c r="O62" s="6"/>
      <c r="P62" s="3" t="s">
        <v>15</v>
      </c>
      <c r="Q62" s="6"/>
      <c r="R62" s="2"/>
      <c r="S62" s="172"/>
      <c r="T62" s="2"/>
      <c r="U62" s="2"/>
      <c r="V62" s="2"/>
      <c r="W62" s="2"/>
      <c r="X62" s="2"/>
      <c r="Y62" s="2"/>
    </row>
    <row r="63" spans="1:25" ht="15.75">
      <c r="A63" s="174" t="s">
        <v>2</v>
      </c>
      <c r="B63" s="192" t="s">
        <v>295</v>
      </c>
      <c r="C63" s="192" t="s">
        <v>164</v>
      </c>
      <c r="D63" s="192" t="s">
        <v>338</v>
      </c>
      <c r="E63" s="192" t="s">
        <v>164</v>
      </c>
      <c r="F63" s="192" t="s">
        <v>512</v>
      </c>
      <c r="G63" s="192" t="s">
        <v>164</v>
      </c>
      <c r="H63" s="192" t="s">
        <v>164</v>
      </c>
      <c r="I63" s="192" t="s">
        <v>164</v>
      </c>
      <c r="J63" s="192" t="s">
        <v>164</v>
      </c>
      <c r="K63" s="192" t="s">
        <v>164</v>
      </c>
      <c r="L63" s="192" t="s">
        <v>459</v>
      </c>
      <c r="M63" s="192" t="s">
        <v>164</v>
      </c>
      <c r="N63" s="192" t="s">
        <v>164</v>
      </c>
      <c r="O63" s="163"/>
      <c r="P63" s="162" t="s">
        <v>6</v>
      </c>
      <c r="Q63" s="163"/>
      <c r="R63" s="2" t="s">
        <v>57</v>
      </c>
      <c r="S63" s="174" t="s">
        <v>2</v>
      </c>
      <c r="T63" s="2"/>
      <c r="U63" s="2"/>
      <c r="V63" s="2"/>
      <c r="W63" s="2"/>
      <c r="X63" s="2"/>
      <c r="Y63" s="2"/>
    </row>
    <row r="64" spans="1:25" ht="15.75">
      <c r="A64" s="174" t="s">
        <v>3</v>
      </c>
      <c r="B64" s="192" t="s">
        <v>292</v>
      </c>
      <c r="C64" s="192" t="s">
        <v>164</v>
      </c>
      <c r="D64" s="192" t="s">
        <v>337</v>
      </c>
      <c r="E64" s="192" t="s">
        <v>164</v>
      </c>
      <c r="F64" s="192" t="s">
        <v>512</v>
      </c>
      <c r="G64" s="192" t="s">
        <v>164</v>
      </c>
      <c r="H64" s="192" t="s">
        <v>164</v>
      </c>
      <c r="I64" s="192" t="s">
        <v>164</v>
      </c>
      <c r="J64" s="192" t="s">
        <v>402</v>
      </c>
      <c r="K64" s="192" t="s">
        <v>164</v>
      </c>
      <c r="L64" s="192" t="s">
        <v>460</v>
      </c>
      <c r="M64" s="192" t="s">
        <v>164</v>
      </c>
      <c r="N64" s="192"/>
      <c r="O64" s="163"/>
      <c r="P64" s="162" t="s">
        <v>6</v>
      </c>
      <c r="Q64" s="163"/>
      <c r="R64" s="2"/>
      <c r="S64" s="174" t="s">
        <v>3</v>
      </c>
      <c r="T64" s="2"/>
      <c r="U64" s="2"/>
      <c r="V64" s="2"/>
      <c r="W64" s="2"/>
      <c r="X64" s="2"/>
      <c r="Y64" s="2"/>
    </row>
    <row r="65" spans="1:25" ht="15.75">
      <c r="A65" s="174" t="s">
        <v>53</v>
      </c>
      <c r="B65" s="192" t="s">
        <v>290</v>
      </c>
      <c r="C65" s="192" t="s">
        <v>164</v>
      </c>
      <c r="D65" s="192" t="s">
        <v>338</v>
      </c>
      <c r="E65" s="192" t="s">
        <v>164</v>
      </c>
      <c r="F65" s="192" t="s">
        <v>164</v>
      </c>
      <c r="G65" s="192" t="s">
        <v>164</v>
      </c>
      <c r="H65" s="192" t="s">
        <v>164</v>
      </c>
      <c r="I65" s="192" t="s">
        <v>164</v>
      </c>
      <c r="J65" s="192" t="s">
        <v>402</v>
      </c>
      <c r="K65" s="192" t="s">
        <v>164</v>
      </c>
      <c r="L65" s="192" t="s">
        <v>465</v>
      </c>
      <c r="M65" s="192" t="s">
        <v>164</v>
      </c>
      <c r="N65" s="192" t="s">
        <v>164</v>
      </c>
      <c r="O65" s="163"/>
      <c r="P65" s="162" t="s">
        <v>6</v>
      </c>
      <c r="Q65" s="163"/>
      <c r="R65" s="2"/>
      <c r="S65" s="174" t="s">
        <v>53</v>
      </c>
      <c r="T65" s="2"/>
      <c r="U65" s="2"/>
      <c r="V65" s="2"/>
      <c r="W65" s="2"/>
      <c r="X65" s="2"/>
      <c r="Y65" s="2"/>
    </row>
    <row r="66" spans="1:25" ht="15.75">
      <c r="A66" s="174" t="s">
        <v>5</v>
      </c>
      <c r="B66" s="192" t="s">
        <v>287</v>
      </c>
      <c r="C66" s="192" t="s">
        <v>164</v>
      </c>
      <c r="D66" s="192" t="s">
        <v>345</v>
      </c>
      <c r="E66" s="192" t="s">
        <v>164</v>
      </c>
      <c r="F66" s="192" t="s">
        <v>164</v>
      </c>
      <c r="G66" s="192" t="s">
        <v>164</v>
      </c>
      <c r="H66" s="192" t="s">
        <v>164</v>
      </c>
      <c r="I66" s="192" t="s">
        <v>164</v>
      </c>
      <c r="J66" s="192" t="s">
        <v>164</v>
      </c>
      <c r="K66" s="192" t="s">
        <v>164</v>
      </c>
      <c r="L66" s="192" t="s">
        <v>465</v>
      </c>
      <c r="M66" s="192" t="s">
        <v>164</v>
      </c>
      <c r="N66" s="192" t="s">
        <v>164</v>
      </c>
      <c r="O66" s="163"/>
      <c r="P66" s="162" t="s">
        <v>6</v>
      </c>
      <c r="Q66" s="163"/>
      <c r="R66" s="2"/>
      <c r="S66" s="174" t="s">
        <v>5</v>
      </c>
      <c r="T66" s="2"/>
      <c r="U66" s="2"/>
      <c r="V66" s="2"/>
      <c r="W66" s="2"/>
      <c r="X66" s="2"/>
      <c r="Y66" s="2"/>
    </row>
    <row r="67" spans="1:25" ht="15.75">
      <c r="A67" s="174" t="s">
        <v>51</v>
      </c>
      <c r="B67" s="192" t="s">
        <v>296</v>
      </c>
      <c r="C67" s="192" t="s">
        <v>164</v>
      </c>
      <c r="D67" s="192" t="s">
        <v>346</v>
      </c>
      <c r="E67" s="192" t="s">
        <v>164</v>
      </c>
      <c r="F67" s="192" t="s">
        <v>491</v>
      </c>
      <c r="G67" s="192" t="s">
        <v>164</v>
      </c>
      <c r="H67" s="192" t="s">
        <v>518</v>
      </c>
      <c r="I67" s="192" t="s">
        <v>164</v>
      </c>
      <c r="J67" s="192" t="s">
        <v>164</v>
      </c>
      <c r="K67" s="192" t="s">
        <v>164</v>
      </c>
      <c r="L67" s="192" t="s">
        <v>462</v>
      </c>
      <c r="M67" s="192" t="s">
        <v>164</v>
      </c>
      <c r="N67" s="192" t="s">
        <v>164</v>
      </c>
      <c r="O67" s="163"/>
      <c r="P67" s="162" t="s">
        <v>6</v>
      </c>
      <c r="Q67" s="163"/>
      <c r="R67" s="2"/>
      <c r="S67" s="174" t="s">
        <v>51</v>
      </c>
      <c r="T67" s="2"/>
      <c r="U67" s="2"/>
      <c r="V67" s="2"/>
      <c r="W67" s="2"/>
      <c r="X67" s="2"/>
      <c r="Y67" s="2"/>
    </row>
    <row r="68" spans="1:25" ht="15.75">
      <c r="A68" s="172" t="s">
        <v>19</v>
      </c>
      <c r="B68" s="192" t="s">
        <v>291</v>
      </c>
      <c r="C68" s="192" t="s">
        <v>164</v>
      </c>
      <c r="D68" s="192" t="s">
        <v>575</v>
      </c>
      <c r="E68" s="192" t="s">
        <v>164</v>
      </c>
      <c r="F68" s="192" t="s">
        <v>164</v>
      </c>
      <c r="G68" s="192" t="s">
        <v>164</v>
      </c>
      <c r="H68" s="192" t="s">
        <v>164</v>
      </c>
      <c r="I68" s="192" t="s">
        <v>164</v>
      </c>
      <c r="J68" s="192" t="s">
        <v>164</v>
      </c>
      <c r="K68" s="192" t="s">
        <v>164</v>
      </c>
      <c r="L68" s="192" t="s">
        <v>460</v>
      </c>
      <c r="M68" s="192" t="s">
        <v>164</v>
      </c>
      <c r="N68" s="192" t="s">
        <v>164</v>
      </c>
      <c r="O68" s="163"/>
      <c r="P68" s="162" t="s">
        <v>6</v>
      </c>
      <c r="Q68" s="163"/>
      <c r="R68" s="2"/>
      <c r="S68" s="172" t="s">
        <v>19</v>
      </c>
      <c r="T68" s="2"/>
      <c r="U68" s="2"/>
      <c r="V68" s="2"/>
      <c r="W68" s="2"/>
      <c r="X68" s="2"/>
      <c r="Y68" s="2"/>
    </row>
    <row r="69" spans="1:25" ht="15.75">
      <c r="A69" s="172" t="s">
        <v>149</v>
      </c>
      <c r="B69" s="210" t="s">
        <v>214</v>
      </c>
      <c r="C69" s="210" t="s">
        <v>214</v>
      </c>
      <c r="D69" s="210" t="s">
        <v>214</v>
      </c>
      <c r="E69" s="210" t="s">
        <v>214</v>
      </c>
      <c r="F69" s="210" t="s">
        <v>214</v>
      </c>
      <c r="G69" s="210" t="s">
        <v>214</v>
      </c>
      <c r="H69" s="210" t="s">
        <v>214</v>
      </c>
      <c r="I69" s="210" t="s">
        <v>214</v>
      </c>
      <c r="J69" s="210" t="s">
        <v>214</v>
      </c>
      <c r="K69" s="210" t="s">
        <v>214</v>
      </c>
      <c r="L69" s="210" t="s">
        <v>214</v>
      </c>
      <c r="M69" s="210" t="s">
        <v>214</v>
      </c>
      <c r="N69" s="210" t="s">
        <v>214</v>
      </c>
      <c r="O69" s="163"/>
      <c r="P69" s="162"/>
      <c r="Q69" s="163"/>
      <c r="R69" s="2"/>
      <c r="S69" s="172" t="s">
        <v>149</v>
      </c>
      <c r="T69" s="2"/>
      <c r="U69" s="2"/>
      <c r="V69" s="2"/>
      <c r="W69" s="2"/>
      <c r="X69" s="2"/>
      <c r="Y69" s="2"/>
    </row>
    <row r="70" spans="1:25" ht="15.75">
      <c r="A70" s="172" t="s">
        <v>7</v>
      </c>
      <c r="B70" s="192" t="s">
        <v>295</v>
      </c>
      <c r="C70" s="192" t="s">
        <v>164</v>
      </c>
      <c r="D70" s="192" t="s">
        <v>575</v>
      </c>
      <c r="E70" s="192" t="s">
        <v>164</v>
      </c>
      <c r="F70" s="192" t="s">
        <v>164</v>
      </c>
      <c r="G70" s="192" t="s">
        <v>164</v>
      </c>
      <c r="H70" s="192" t="s">
        <v>164</v>
      </c>
      <c r="I70" s="192" t="s">
        <v>164</v>
      </c>
      <c r="J70" s="192" t="s">
        <v>402</v>
      </c>
      <c r="K70" s="192" t="s">
        <v>164</v>
      </c>
      <c r="L70" s="192" t="s">
        <v>458</v>
      </c>
      <c r="M70" s="192" t="s">
        <v>164</v>
      </c>
      <c r="N70" s="192" t="s">
        <v>164</v>
      </c>
      <c r="O70" s="163"/>
      <c r="P70" s="162" t="s">
        <v>6</v>
      </c>
      <c r="Q70" s="163"/>
      <c r="R70" s="2"/>
      <c r="S70" s="172" t="s">
        <v>7</v>
      </c>
      <c r="T70" s="2"/>
      <c r="U70" s="2"/>
      <c r="V70" s="2"/>
      <c r="W70" s="2"/>
      <c r="X70" s="2"/>
      <c r="Y70" s="2"/>
    </row>
    <row r="71" spans="1:25" ht="15.75">
      <c r="A71" s="172" t="s">
        <v>8</v>
      </c>
      <c r="B71" s="192" t="s">
        <v>305</v>
      </c>
      <c r="C71" s="192" t="s">
        <v>164</v>
      </c>
      <c r="D71" s="192" t="s">
        <v>533</v>
      </c>
      <c r="E71" s="192" t="s">
        <v>164</v>
      </c>
      <c r="F71" s="192" t="s">
        <v>490</v>
      </c>
      <c r="G71" s="192" t="s">
        <v>164</v>
      </c>
      <c r="H71" s="192" t="s">
        <v>164</v>
      </c>
      <c r="I71" s="192" t="s">
        <v>164</v>
      </c>
      <c r="J71" s="192" t="s">
        <v>164</v>
      </c>
      <c r="K71" s="192" t="s">
        <v>164</v>
      </c>
      <c r="L71" s="192" t="s">
        <v>424</v>
      </c>
      <c r="M71" s="192" t="s">
        <v>164</v>
      </c>
      <c r="N71" s="192" t="s">
        <v>164</v>
      </c>
      <c r="O71" s="163"/>
      <c r="P71" s="162" t="s">
        <v>6</v>
      </c>
      <c r="Q71" s="163"/>
      <c r="R71" s="2"/>
      <c r="S71" s="172" t="s">
        <v>8</v>
      </c>
      <c r="T71" s="2"/>
      <c r="U71" s="2"/>
      <c r="V71" s="2"/>
      <c r="W71" s="2"/>
      <c r="X71" s="2"/>
      <c r="Y71" s="2"/>
    </row>
    <row r="72" spans="1:25" ht="15.75">
      <c r="A72" s="172" t="s">
        <v>10</v>
      </c>
      <c r="B72" s="192" t="s">
        <v>333</v>
      </c>
      <c r="C72" s="192" t="s">
        <v>164</v>
      </c>
      <c r="D72" s="192" t="s">
        <v>344</v>
      </c>
      <c r="E72" s="192" t="s">
        <v>164</v>
      </c>
      <c r="F72" s="192" t="s">
        <v>164</v>
      </c>
      <c r="G72" s="192" t="s">
        <v>164</v>
      </c>
      <c r="H72" s="192" t="s">
        <v>164</v>
      </c>
      <c r="I72" s="192" t="s">
        <v>164</v>
      </c>
      <c r="J72" s="192" t="s">
        <v>164</v>
      </c>
      <c r="K72" s="192" t="s">
        <v>164</v>
      </c>
      <c r="L72" s="192" t="s">
        <v>424</v>
      </c>
      <c r="M72" s="192" t="s">
        <v>164</v>
      </c>
      <c r="N72" s="192" t="s">
        <v>507</v>
      </c>
      <c r="O72" s="163"/>
      <c r="P72" s="162" t="s">
        <v>6</v>
      </c>
      <c r="Q72" s="163"/>
      <c r="R72" s="2"/>
      <c r="S72" s="172" t="s">
        <v>10</v>
      </c>
      <c r="T72" s="2"/>
      <c r="U72" s="2"/>
      <c r="V72" s="2"/>
      <c r="W72" s="2"/>
      <c r="X72" s="2"/>
      <c r="Y72" s="2"/>
    </row>
    <row r="73" spans="1:25" ht="15.75">
      <c r="A73" s="172" t="s">
        <v>11</v>
      </c>
      <c r="B73" s="192" t="s">
        <v>332</v>
      </c>
      <c r="C73" s="192" t="s">
        <v>164</v>
      </c>
      <c r="D73" s="192"/>
      <c r="E73" s="192" t="s">
        <v>164</v>
      </c>
      <c r="F73" s="192" t="s">
        <v>164</v>
      </c>
      <c r="G73" s="192" t="s">
        <v>164</v>
      </c>
      <c r="H73" s="192" t="s">
        <v>164</v>
      </c>
      <c r="I73" s="192" t="s">
        <v>164</v>
      </c>
      <c r="J73" s="192" t="s">
        <v>164</v>
      </c>
      <c r="K73" s="192" t="s">
        <v>164</v>
      </c>
      <c r="L73" s="192"/>
      <c r="M73" s="192" t="s">
        <v>164</v>
      </c>
      <c r="N73" s="192" t="s">
        <v>164</v>
      </c>
      <c r="O73" s="163"/>
      <c r="P73" s="162" t="s">
        <v>6</v>
      </c>
      <c r="Q73" s="163"/>
      <c r="R73" s="2"/>
      <c r="S73" s="172" t="s">
        <v>11</v>
      </c>
      <c r="T73" s="2"/>
      <c r="U73" s="2"/>
      <c r="V73" s="2"/>
      <c r="W73" s="2"/>
      <c r="X73" s="2"/>
      <c r="Y73" s="2"/>
    </row>
    <row r="74" spans="1:25" ht="15.75">
      <c r="A74" s="172" t="s">
        <v>12</v>
      </c>
      <c r="B74" s="210" t="s">
        <v>214</v>
      </c>
      <c r="C74" s="210" t="s">
        <v>214</v>
      </c>
      <c r="D74" s="210" t="s">
        <v>214</v>
      </c>
      <c r="E74" s="210" t="s">
        <v>214</v>
      </c>
      <c r="F74" s="210" t="s">
        <v>214</v>
      </c>
      <c r="G74" s="210" t="s">
        <v>214</v>
      </c>
      <c r="H74" s="210" t="s">
        <v>214</v>
      </c>
      <c r="I74" s="210" t="s">
        <v>214</v>
      </c>
      <c r="J74" s="210" t="s">
        <v>214</v>
      </c>
      <c r="K74" s="210" t="s">
        <v>214</v>
      </c>
      <c r="L74" s="210" t="s">
        <v>214</v>
      </c>
      <c r="M74" s="210" t="s">
        <v>214</v>
      </c>
      <c r="N74" s="210" t="s">
        <v>214</v>
      </c>
      <c r="O74" s="163"/>
      <c r="P74" s="162"/>
      <c r="Q74" s="163"/>
      <c r="R74" s="2"/>
      <c r="S74" s="172" t="s">
        <v>12</v>
      </c>
      <c r="T74" s="2"/>
      <c r="U74" s="2"/>
      <c r="V74" s="2"/>
      <c r="W74" s="2"/>
      <c r="X74" s="2"/>
      <c r="Y74" s="2"/>
    </row>
    <row r="75" spans="1:25" ht="15.75">
      <c r="A75" s="172" t="s">
        <v>13</v>
      </c>
      <c r="B75" s="192" t="s">
        <v>290</v>
      </c>
      <c r="C75" s="192" t="s">
        <v>164</v>
      </c>
      <c r="D75" s="192" t="s">
        <v>573</v>
      </c>
      <c r="E75" s="192" t="s">
        <v>164</v>
      </c>
      <c r="F75" s="192" t="s">
        <v>164</v>
      </c>
      <c r="G75" s="192" t="s">
        <v>164</v>
      </c>
      <c r="H75" s="192" t="s">
        <v>164</v>
      </c>
      <c r="I75" s="192" t="s">
        <v>164</v>
      </c>
      <c r="J75" s="192" t="s">
        <v>403</v>
      </c>
      <c r="K75" s="192" t="s">
        <v>164</v>
      </c>
      <c r="L75" s="192" t="s">
        <v>465</v>
      </c>
      <c r="M75" s="192" t="s">
        <v>164</v>
      </c>
      <c r="N75" s="192" t="s">
        <v>164</v>
      </c>
      <c r="O75" s="163"/>
      <c r="P75" s="162" t="s">
        <v>6</v>
      </c>
      <c r="Q75" s="163"/>
      <c r="R75" s="2"/>
      <c r="S75" s="172" t="s">
        <v>13</v>
      </c>
      <c r="T75" s="2"/>
      <c r="U75" s="2"/>
      <c r="V75" s="2"/>
      <c r="W75" s="2"/>
      <c r="X75" s="2"/>
      <c r="Y75" s="2"/>
    </row>
    <row r="76" spans="1:25" ht="15.75">
      <c r="A76" s="172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2"/>
      <c r="P76" s="2"/>
      <c r="Q76" s="2"/>
      <c r="R76" s="2"/>
      <c r="S76" s="172"/>
      <c r="T76" s="2"/>
      <c r="U76" s="2"/>
      <c r="V76" s="2"/>
      <c r="W76" s="2"/>
      <c r="X76" s="2"/>
      <c r="Y76" s="2"/>
    </row>
    <row r="77" spans="1:25" ht="15.75">
      <c r="A77" s="177" t="s">
        <v>20</v>
      </c>
      <c r="B77" s="189" t="str">
        <f>$T$5</f>
        <v>Barnet/Shaftesbury</v>
      </c>
      <c r="C77" s="189"/>
      <c r="D77" s="189" t="str">
        <f>$T$6</f>
        <v>Dacorum &amp; Tring</v>
      </c>
      <c r="E77" s="189"/>
      <c r="F77" s="189" t="str">
        <f>$T$7</f>
        <v>Herts&amp;Ware/Enfield</v>
      </c>
      <c r="G77" s="189"/>
      <c r="H77" s="189" t="str">
        <f>$T$8</f>
        <v>Watford H</v>
      </c>
      <c r="I77" s="189"/>
      <c r="J77" s="189" t="str">
        <f>$T$9</f>
        <v>St.Albans AC</v>
      </c>
      <c r="K77" s="189"/>
      <c r="L77" s="189" t="str">
        <f>$T$10</f>
        <v>Thurrock H</v>
      </c>
      <c r="M77" s="189"/>
      <c r="N77" s="189" t="str">
        <f>$T$11</f>
        <v>Southend AC</v>
      </c>
      <c r="O77" s="4"/>
      <c r="P77" s="3" t="str">
        <f>$T$12</f>
        <v>blank</v>
      </c>
      <c r="Q77" s="4"/>
      <c r="R77" s="2"/>
      <c r="S77" s="177" t="s">
        <v>20</v>
      </c>
      <c r="T77" s="2"/>
      <c r="U77" s="2"/>
      <c r="V77" s="2"/>
      <c r="W77" s="2"/>
      <c r="X77" s="2"/>
      <c r="Y77" s="2"/>
    </row>
    <row r="78" spans="1:25" ht="15.75">
      <c r="A78" s="174" t="s">
        <v>2</v>
      </c>
      <c r="B78" s="195" t="s">
        <v>297</v>
      </c>
      <c r="C78" s="195" t="s">
        <v>164</v>
      </c>
      <c r="D78" s="195" t="s">
        <v>356</v>
      </c>
      <c r="E78" s="195" t="s">
        <v>164</v>
      </c>
      <c r="F78" s="195" t="s">
        <v>577</v>
      </c>
      <c r="G78" s="195" t="s">
        <v>164</v>
      </c>
      <c r="H78" s="195" t="s">
        <v>519</v>
      </c>
      <c r="I78" s="195" t="s">
        <v>164</v>
      </c>
      <c r="J78" s="195" t="s">
        <v>405</v>
      </c>
      <c r="K78" s="195" t="s">
        <v>164</v>
      </c>
      <c r="L78" s="195" t="s">
        <v>453</v>
      </c>
      <c r="M78" s="195" t="s">
        <v>164</v>
      </c>
      <c r="N78" s="195" t="s">
        <v>509</v>
      </c>
      <c r="O78" s="165"/>
      <c r="P78" s="164" t="s">
        <v>6</v>
      </c>
      <c r="Q78" s="165"/>
      <c r="R78" s="2" t="s">
        <v>58</v>
      </c>
      <c r="S78" s="174" t="s">
        <v>2</v>
      </c>
      <c r="T78" s="2"/>
      <c r="U78" s="2"/>
      <c r="V78" s="2"/>
      <c r="W78" s="2"/>
      <c r="X78" s="2"/>
      <c r="Y78" s="2"/>
    </row>
    <row r="79" spans="1:25" ht="15.75">
      <c r="A79" s="174" t="s">
        <v>3</v>
      </c>
      <c r="B79" s="195" t="s">
        <v>297</v>
      </c>
      <c r="C79" s="195" t="s">
        <v>164</v>
      </c>
      <c r="D79" s="195" t="s">
        <v>356</v>
      </c>
      <c r="E79" s="195" t="s">
        <v>164</v>
      </c>
      <c r="F79" s="195" t="s">
        <v>547</v>
      </c>
      <c r="G79" s="195" t="s">
        <v>164</v>
      </c>
      <c r="H79" s="195" t="s">
        <v>519</v>
      </c>
      <c r="I79" s="195" t="s">
        <v>164</v>
      </c>
      <c r="J79" s="195" t="s">
        <v>407</v>
      </c>
      <c r="K79" s="195" t="s">
        <v>164</v>
      </c>
      <c r="L79" s="195" t="s">
        <v>454</v>
      </c>
      <c r="M79" s="195" t="s">
        <v>164</v>
      </c>
      <c r="N79" s="195" t="s">
        <v>570</v>
      </c>
      <c r="O79" s="165"/>
      <c r="P79" s="164" t="s">
        <v>6</v>
      </c>
      <c r="Q79" s="165"/>
      <c r="R79" s="2"/>
      <c r="S79" s="174" t="s">
        <v>3</v>
      </c>
      <c r="T79" s="2"/>
      <c r="U79" s="2"/>
      <c r="V79" s="2"/>
      <c r="W79" s="2"/>
      <c r="X79" s="2"/>
      <c r="Y79" s="2"/>
    </row>
    <row r="80" spans="1:25" ht="15.75">
      <c r="A80" s="174" t="s">
        <v>5</v>
      </c>
      <c r="B80" s="195" t="s">
        <v>298</v>
      </c>
      <c r="C80" s="195" t="s">
        <v>164</v>
      </c>
      <c r="D80" s="195" t="s">
        <v>357</v>
      </c>
      <c r="E80" s="195" t="s">
        <v>164</v>
      </c>
      <c r="F80" s="195" t="s">
        <v>492</v>
      </c>
      <c r="G80" s="195" t="s">
        <v>164</v>
      </c>
      <c r="H80" s="195" t="s">
        <v>164</v>
      </c>
      <c r="I80" s="195" t="s">
        <v>164</v>
      </c>
      <c r="J80" s="195" t="s">
        <v>407</v>
      </c>
      <c r="K80" s="195" t="s">
        <v>164</v>
      </c>
      <c r="L80" s="195" t="s">
        <v>455</v>
      </c>
      <c r="M80" s="195" t="s">
        <v>164</v>
      </c>
      <c r="N80" s="195" t="s">
        <v>570</v>
      </c>
      <c r="O80" s="165"/>
      <c r="P80" s="164" t="s">
        <v>6</v>
      </c>
      <c r="Q80" s="165"/>
      <c r="R80" s="2"/>
      <c r="S80" s="174" t="s">
        <v>5</v>
      </c>
      <c r="T80" s="2"/>
      <c r="U80" s="2"/>
      <c r="V80" s="2"/>
      <c r="W80" s="2"/>
      <c r="X80" s="2"/>
      <c r="Y80" s="2"/>
    </row>
    <row r="81" spans="1:25" ht="15.75">
      <c r="A81" s="174" t="s">
        <v>51</v>
      </c>
      <c r="B81" s="195" t="s">
        <v>579</v>
      </c>
      <c r="C81" s="195" t="s">
        <v>164</v>
      </c>
      <c r="D81" s="195" t="s">
        <v>358</v>
      </c>
      <c r="E81" s="195" t="s">
        <v>164</v>
      </c>
      <c r="F81" s="195" t="s">
        <v>164</v>
      </c>
      <c r="G81" s="195" t="s">
        <v>164</v>
      </c>
      <c r="H81" s="195" t="s">
        <v>519</v>
      </c>
      <c r="I81" s="195" t="s">
        <v>164</v>
      </c>
      <c r="J81" s="195" t="s">
        <v>408</v>
      </c>
      <c r="K81" s="195" t="s">
        <v>164</v>
      </c>
      <c r="L81" s="195" t="s">
        <v>164</v>
      </c>
      <c r="M81" s="195" t="s">
        <v>164</v>
      </c>
      <c r="N81" s="195" t="s">
        <v>510</v>
      </c>
      <c r="O81" s="165"/>
      <c r="P81" s="164" t="s">
        <v>6</v>
      </c>
      <c r="Q81" s="165"/>
      <c r="R81" s="2"/>
      <c r="S81" s="174" t="s">
        <v>51</v>
      </c>
      <c r="T81" s="2"/>
      <c r="U81" s="2"/>
      <c r="V81" s="2"/>
      <c r="W81" s="2"/>
      <c r="X81" s="2"/>
      <c r="Y81" s="2"/>
    </row>
    <row r="82" spans="1:25" ht="15.75">
      <c r="A82" s="172" t="s">
        <v>93</v>
      </c>
      <c r="B82" s="195" t="s">
        <v>299</v>
      </c>
      <c r="C82" s="195" t="s">
        <v>164</v>
      </c>
      <c r="D82" s="195" t="s">
        <v>359</v>
      </c>
      <c r="E82" s="195" t="s">
        <v>164</v>
      </c>
      <c r="F82" s="195" t="s">
        <v>577</v>
      </c>
      <c r="G82" s="195" t="s">
        <v>164</v>
      </c>
      <c r="H82" s="195" t="s">
        <v>164</v>
      </c>
      <c r="I82" s="195" t="s">
        <v>164</v>
      </c>
      <c r="J82" s="195" t="s">
        <v>164</v>
      </c>
      <c r="K82" s="195" t="s">
        <v>164</v>
      </c>
      <c r="L82" s="195" t="s">
        <v>422</v>
      </c>
      <c r="M82" s="195" t="s">
        <v>164</v>
      </c>
      <c r="N82" s="195" t="s">
        <v>164</v>
      </c>
      <c r="O82" s="165"/>
      <c r="P82" s="164" t="s">
        <v>6</v>
      </c>
      <c r="Q82" s="165"/>
      <c r="R82" s="2"/>
      <c r="S82" s="172" t="s">
        <v>93</v>
      </c>
      <c r="T82" s="2"/>
      <c r="U82" s="2"/>
      <c r="V82" s="2"/>
      <c r="W82" s="2"/>
      <c r="X82" s="2"/>
      <c r="Y82" s="2"/>
    </row>
    <row r="83" spans="1:25" ht="15.75">
      <c r="A83" s="172" t="s">
        <v>7</v>
      </c>
      <c r="B83" s="195" t="s">
        <v>299</v>
      </c>
      <c r="C83" s="195" t="s">
        <v>164</v>
      </c>
      <c r="D83" s="195" t="s">
        <v>360</v>
      </c>
      <c r="E83" s="195" t="s">
        <v>164</v>
      </c>
      <c r="F83" s="195"/>
      <c r="G83" s="195" t="s">
        <v>164</v>
      </c>
      <c r="H83" s="195" t="s">
        <v>164</v>
      </c>
      <c r="I83" s="195" t="s">
        <v>164</v>
      </c>
      <c r="J83" s="195" t="s">
        <v>164</v>
      </c>
      <c r="K83" s="195" t="s">
        <v>164</v>
      </c>
      <c r="L83" s="195" t="s">
        <v>423</v>
      </c>
      <c r="M83" s="195" t="s">
        <v>164</v>
      </c>
      <c r="N83" s="195" t="s">
        <v>509</v>
      </c>
      <c r="O83" s="165"/>
      <c r="P83" s="164" t="s">
        <v>6</v>
      </c>
      <c r="Q83" s="165"/>
      <c r="R83" s="2"/>
      <c r="S83" s="172" t="s">
        <v>7</v>
      </c>
      <c r="T83" s="2"/>
      <c r="U83" s="2"/>
      <c r="V83" s="2"/>
      <c r="W83" s="2"/>
      <c r="X83" s="2"/>
      <c r="Y83" s="2"/>
    </row>
    <row r="84" spans="1:25" ht="15.75">
      <c r="A84" s="172" t="s">
        <v>8</v>
      </c>
      <c r="B84" s="195" t="s">
        <v>299</v>
      </c>
      <c r="C84" s="195" t="s">
        <v>164</v>
      </c>
      <c r="D84" s="195" t="s">
        <v>361</v>
      </c>
      <c r="E84" s="195" t="s">
        <v>164</v>
      </c>
      <c r="F84" s="195" t="s">
        <v>577</v>
      </c>
      <c r="G84" s="195" t="s">
        <v>164</v>
      </c>
      <c r="H84" s="195" t="s">
        <v>520</v>
      </c>
      <c r="I84" s="195" t="s">
        <v>164</v>
      </c>
      <c r="J84" s="195" t="s">
        <v>405</v>
      </c>
      <c r="K84" s="195" t="s">
        <v>164</v>
      </c>
      <c r="L84" s="195" t="s">
        <v>422</v>
      </c>
      <c r="M84" s="195" t="s">
        <v>164</v>
      </c>
      <c r="N84" s="195" t="s">
        <v>510</v>
      </c>
      <c r="O84" s="165"/>
      <c r="P84" s="164" t="s">
        <v>6</v>
      </c>
      <c r="Q84" s="165"/>
      <c r="R84" s="2"/>
      <c r="S84" s="172" t="s">
        <v>8</v>
      </c>
      <c r="T84" s="2"/>
      <c r="U84" s="2"/>
      <c r="V84" s="2"/>
      <c r="W84" s="2"/>
      <c r="X84" s="2"/>
      <c r="Y84" s="2"/>
    </row>
    <row r="85" spans="1:25" ht="15.75">
      <c r="A85" s="172" t="s">
        <v>10</v>
      </c>
      <c r="B85" s="195" t="s">
        <v>584</v>
      </c>
      <c r="C85" s="195" t="s">
        <v>164</v>
      </c>
      <c r="D85" s="195" t="s">
        <v>362</v>
      </c>
      <c r="E85" s="195" t="s">
        <v>164</v>
      </c>
      <c r="F85" s="195" t="s">
        <v>493</v>
      </c>
      <c r="G85" s="195" t="s">
        <v>164</v>
      </c>
      <c r="H85" s="195" t="s">
        <v>521</v>
      </c>
      <c r="I85" s="195" t="s">
        <v>164</v>
      </c>
      <c r="J85" s="195" t="s">
        <v>406</v>
      </c>
      <c r="K85" s="195" t="s">
        <v>164</v>
      </c>
      <c r="L85" s="195" t="s">
        <v>423</v>
      </c>
      <c r="M85" s="195" t="s">
        <v>164</v>
      </c>
      <c r="N85" s="195" t="s">
        <v>570</v>
      </c>
      <c r="O85" s="165"/>
      <c r="P85" s="164" t="s">
        <v>6</v>
      </c>
      <c r="Q85" s="165"/>
      <c r="R85" s="2"/>
      <c r="S85" s="172" t="s">
        <v>10</v>
      </c>
      <c r="T85" s="2"/>
      <c r="U85" s="2"/>
      <c r="V85" s="2"/>
      <c r="W85" s="2"/>
      <c r="X85" s="2"/>
      <c r="Y85" s="2"/>
    </row>
    <row r="86" spans="1:25" ht="15.75">
      <c r="A86" s="172" t="s">
        <v>11</v>
      </c>
      <c r="B86" s="195" t="s">
        <v>304</v>
      </c>
      <c r="C86" s="195" t="s">
        <v>164</v>
      </c>
      <c r="D86" s="195" t="s">
        <v>361</v>
      </c>
      <c r="E86" s="195" t="s">
        <v>164</v>
      </c>
      <c r="F86" s="195" t="s">
        <v>164</v>
      </c>
      <c r="G86" s="195" t="s">
        <v>164</v>
      </c>
      <c r="H86" s="195" t="s">
        <v>522</v>
      </c>
      <c r="I86" s="195" t="s">
        <v>164</v>
      </c>
      <c r="J86" s="195" t="s">
        <v>164</v>
      </c>
      <c r="K86" s="195" t="s">
        <v>164</v>
      </c>
      <c r="L86" s="195" t="s">
        <v>456</v>
      </c>
      <c r="M86" s="195" t="s">
        <v>164</v>
      </c>
      <c r="N86" s="195" t="s">
        <v>164</v>
      </c>
      <c r="O86" s="165"/>
      <c r="P86" s="164" t="s">
        <v>6</v>
      </c>
      <c r="Q86" s="165"/>
      <c r="R86" s="2"/>
      <c r="S86" s="172" t="s">
        <v>11</v>
      </c>
      <c r="T86" s="2"/>
      <c r="U86" s="2"/>
      <c r="V86" s="2"/>
      <c r="W86" s="2"/>
      <c r="X86" s="2"/>
      <c r="Y86" s="2"/>
    </row>
    <row r="87" spans="1:25" ht="15.75">
      <c r="A87" s="172" t="s">
        <v>13</v>
      </c>
      <c r="B87" s="195" t="s">
        <v>300</v>
      </c>
      <c r="C87" s="195" t="s">
        <v>164</v>
      </c>
      <c r="D87" s="195" t="s">
        <v>357</v>
      </c>
      <c r="E87" s="195" t="s">
        <v>164</v>
      </c>
      <c r="F87" s="195" t="s">
        <v>493</v>
      </c>
      <c r="G87" s="195" t="s">
        <v>164</v>
      </c>
      <c r="H87" s="195" t="s">
        <v>522</v>
      </c>
      <c r="I87" s="195" t="s">
        <v>164</v>
      </c>
      <c r="J87" s="195" t="s">
        <v>164</v>
      </c>
      <c r="K87" s="195" t="s">
        <v>164</v>
      </c>
      <c r="L87" s="195" t="s">
        <v>420</v>
      </c>
      <c r="M87" s="195" t="s">
        <v>164</v>
      </c>
      <c r="N87" s="195" t="s">
        <v>510</v>
      </c>
      <c r="O87" s="165"/>
      <c r="P87" s="164" t="s">
        <v>6</v>
      </c>
      <c r="Q87" s="165"/>
      <c r="R87" s="2"/>
      <c r="S87" s="172" t="s">
        <v>13</v>
      </c>
      <c r="T87" s="2"/>
      <c r="U87" s="2"/>
      <c r="V87" s="2"/>
      <c r="W87" s="2"/>
      <c r="X87" s="2"/>
      <c r="Y87" s="2"/>
    </row>
    <row r="88" spans="1:25" ht="15.75">
      <c r="A88" s="172" t="s">
        <v>14</v>
      </c>
      <c r="B88" s="196" t="str">
        <f>$T$5</f>
        <v>Barnet/Shaftesbury</v>
      </c>
      <c r="C88" s="197"/>
      <c r="D88" s="196" t="str">
        <f>$T$6</f>
        <v>Dacorum &amp; Tring</v>
      </c>
      <c r="E88" s="197"/>
      <c r="F88" s="196" t="str">
        <f>$T$7</f>
        <v>Herts&amp;Ware/Enfield</v>
      </c>
      <c r="G88" s="197"/>
      <c r="H88" s="196" t="str">
        <f>$T$8</f>
        <v>Watford H</v>
      </c>
      <c r="I88" s="197"/>
      <c r="J88" s="196" t="str">
        <f>$T$9</f>
        <v>St.Albans AC</v>
      </c>
      <c r="K88" s="197"/>
      <c r="L88" s="196" t="str">
        <f>$T$10</f>
        <v>Thurrock H</v>
      </c>
      <c r="M88" s="197"/>
      <c r="N88" s="196" t="str">
        <f>$T$11</f>
        <v>Southend AC</v>
      </c>
      <c r="O88" s="165"/>
      <c r="P88" s="30" t="str">
        <f>$T$12</f>
        <v>blank</v>
      </c>
      <c r="Q88" s="165"/>
      <c r="R88" s="2"/>
      <c r="S88" s="172" t="s">
        <v>14</v>
      </c>
      <c r="T88" s="2"/>
      <c r="U88" s="2"/>
      <c r="V88" s="2"/>
      <c r="W88" s="2"/>
      <c r="X88" s="2"/>
      <c r="Y88" s="2"/>
    </row>
    <row r="89" spans="1:25" ht="15.75">
      <c r="A89" s="172"/>
      <c r="B89" s="189" t="s">
        <v>15</v>
      </c>
      <c r="C89" s="184"/>
      <c r="D89" s="189" t="s">
        <v>15</v>
      </c>
      <c r="E89" s="184"/>
      <c r="F89" s="189" t="s">
        <v>15</v>
      </c>
      <c r="G89" s="184"/>
      <c r="H89" s="189" t="s">
        <v>15</v>
      </c>
      <c r="I89" s="184"/>
      <c r="J89" s="189" t="s">
        <v>15</v>
      </c>
      <c r="K89" s="184"/>
      <c r="L89" s="189" t="s">
        <v>15</v>
      </c>
      <c r="M89" s="184"/>
      <c r="N89" s="189" t="s">
        <v>15</v>
      </c>
      <c r="O89" s="6"/>
      <c r="P89" s="3" t="s">
        <v>15</v>
      </c>
      <c r="Q89" s="6"/>
      <c r="R89" s="2"/>
      <c r="S89" s="172"/>
      <c r="T89" s="2"/>
      <c r="U89" s="2"/>
      <c r="V89" s="2"/>
      <c r="W89" s="2"/>
      <c r="X89" s="2"/>
      <c r="Y89" s="2"/>
    </row>
    <row r="90" spans="1:25" ht="15.75">
      <c r="A90" s="174" t="s">
        <v>2</v>
      </c>
      <c r="B90" s="195" t="s">
        <v>568</v>
      </c>
      <c r="C90" s="195" t="s">
        <v>164</v>
      </c>
      <c r="D90" s="195" t="s">
        <v>363</v>
      </c>
      <c r="E90" s="195" t="s">
        <v>164</v>
      </c>
      <c r="F90" s="195" t="s">
        <v>530</v>
      </c>
      <c r="G90" s="195" t="s">
        <v>164</v>
      </c>
      <c r="H90" s="195" t="s">
        <v>520</v>
      </c>
      <c r="I90" s="195" t="s">
        <v>164</v>
      </c>
      <c r="J90" s="195" t="s">
        <v>407</v>
      </c>
      <c r="K90" s="195" t="s">
        <v>164</v>
      </c>
      <c r="L90" s="195" t="s">
        <v>454</v>
      </c>
      <c r="M90" s="195" t="s">
        <v>164</v>
      </c>
      <c r="N90" s="195" t="s">
        <v>164</v>
      </c>
      <c r="O90" s="165"/>
      <c r="P90" s="164" t="s">
        <v>6</v>
      </c>
      <c r="Q90" s="165"/>
      <c r="R90" s="2" t="s">
        <v>59</v>
      </c>
      <c r="S90" s="174" t="s">
        <v>2</v>
      </c>
      <c r="T90" s="2"/>
      <c r="U90" s="2"/>
      <c r="V90" s="2"/>
      <c r="W90" s="2"/>
      <c r="X90" s="2"/>
      <c r="Y90" s="2"/>
    </row>
    <row r="91" spans="1:25" ht="15.75">
      <c r="A91" s="174" t="s">
        <v>3</v>
      </c>
      <c r="B91" s="195" t="s">
        <v>584</v>
      </c>
      <c r="C91" s="195" t="s">
        <v>164</v>
      </c>
      <c r="D91" s="195" t="s">
        <v>363</v>
      </c>
      <c r="E91" s="195" t="s">
        <v>164</v>
      </c>
      <c r="F91" s="195" t="s">
        <v>164</v>
      </c>
      <c r="G91" s="195" t="s">
        <v>164</v>
      </c>
      <c r="H91" s="195" t="s">
        <v>164</v>
      </c>
      <c r="I91" s="195" t="s">
        <v>164</v>
      </c>
      <c r="J91" s="195" t="s">
        <v>406</v>
      </c>
      <c r="K91" s="195" t="s">
        <v>164</v>
      </c>
      <c r="L91" s="195" t="s">
        <v>453</v>
      </c>
      <c r="M91" s="195" t="s">
        <v>164</v>
      </c>
      <c r="N91" s="195" t="s">
        <v>164</v>
      </c>
      <c r="O91" s="165"/>
      <c r="P91" s="164" t="s">
        <v>6</v>
      </c>
      <c r="Q91" s="165"/>
      <c r="R91" s="2"/>
      <c r="S91" s="174" t="s">
        <v>3</v>
      </c>
      <c r="T91" s="2"/>
      <c r="U91" s="2"/>
      <c r="V91" s="2"/>
      <c r="W91" s="2"/>
      <c r="X91" s="2"/>
      <c r="Y91" s="2"/>
    </row>
    <row r="92" spans="1:25" ht="15.75">
      <c r="A92" s="174" t="s">
        <v>5</v>
      </c>
      <c r="B92" s="195" t="s">
        <v>302</v>
      </c>
      <c r="C92" s="195" t="s">
        <v>164</v>
      </c>
      <c r="D92" s="195" t="s">
        <v>364</v>
      </c>
      <c r="E92" s="195" t="s">
        <v>164</v>
      </c>
      <c r="F92" s="195" t="s">
        <v>494</v>
      </c>
      <c r="G92" s="195" t="s">
        <v>164</v>
      </c>
      <c r="H92" s="195" t="s">
        <v>164</v>
      </c>
      <c r="I92" s="195" t="s">
        <v>164</v>
      </c>
      <c r="J92" s="195" t="s">
        <v>406</v>
      </c>
      <c r="K92" s="195" t="s">
        <v>164</v>
      </c>
      <c r="L92" s="195" t="s">
        <v>457</v>
      </c>
      <c r="M92" s="195" t="s">
        <v>164</v>
      </c>
      <c r="N92" s="195" t="s">
        <v>509</v>
      </c>
      <c r="O92" s="165"/>
      <c r="P92" s="164" t="s">
        <v>6</v>
      </c>
      <c r="Q92" s="165"/>
      <c r="R92" s="2"/>
      <c r="S92" s="174" t="s">
        <v>5</v>
      </c>
      <c r="T92" s="2"/>
      <c r="U92" s="2"/>
      <c r="V92" s="2"/>
      <c r="W92" s="2"/>
      <c r="X92" s="2"/>
      <c r="Y92" s="2"/>
    </row>
    <row r="93" spans="1:25" ht="15.75">
      <c r="A93" s="174" t="s">
        <v>51</v>
      </c>
      <c r="B93" s="195" t="s">
        <v>164</v>
      </c>
      <c r="C93" s="195" t="s">
        <v>164</v>
      </c>
      <c r="D93" s="195" t="s">
        <v>365</v>
      </c>
      <c r="E93" s="195" t="s">
        <v>164</v>
      </c>
      <c r="F93" s="195" t="s">
        <v>164</v>
      </c>
      <c r="G93" s="195" t="s">
        <v>164</v>
      </c>
      <c r="H93" s="195" t="s">
        <v>522</v>
      </c>
      <c r="I93" s="195" t="s">
        <v>164</v>
      </c>
      <c r="J93" s="195" t="s">
        <v>409</v>
      </c>
      <c r="K93" s="195" t="s">
        <v>164</v>
      </c>
      <c r="L93" s="195" t="s">
        <v>164</v>
      </c>
      <c r="M93" s="195" t="s">
        <v>164</v>
      </c>
      <c r="N93" s="195" t="s">
        <v>164</v>
      </c>
      <c r="O93" s="165"/>
      <c r="P93" s="164" t="s">
        <v>6</v>
      </c>
      <c r="Q93" s="165"/>
      <c r="R93" s="2"/>
      <c r="S93" s="174" t="s">
        <v>51</v>
      </c>
      <c r="T93" s="2"/>
      <c r="U93" s="2"/>
      <c r="V93" s="2"/>
      <c r="W93" s="2"/>
      <c r="X93" s="2"/>
      <c r="Y93" s="2"/>
    </row>
    <row r="94" spans="1:25" ht="15.75">
      <c r="A94" s="172" t="s">
        <v>93</v>
      </c>
      <c r="B94" s="195" t="s">
        <v>301</v>
      </c>
      <c r="C94" s="195" t="s">
        <v>164</v>
      </c>
      <c r="D94" s="195" t="s">
        <v>540</v>
      </c>
      <c r="E94" s="195" t="s">
        <v>164</v>
      </c>
      <c r="F94" s="195" t="s">
        <v>530</v>
      </c>
      <c r="G94" s="195" t="s">
        <v>164</v>
      </c>
      <c r="H94" s="195" t="s">
        <v>164</v>
      </c>
      <c r="I94" s="195" t="s">
        <v>164</v>
      </c>
      <c r="J94" s="195" t="s">
        <v>164</v>
      </c>
      <c r="K94" s="195" t="s">
        <v>164</v>
      </c>
      <c r="L94" s="195" t="s">
        <v>455</v>
      </c>
      <c r="M94" s="195" t="s">
        <v>164</v>
      </c>
      <c r="N94" s="195" t="s">
        <v>164</v>
      </c>
      <c r="O94" s="165"/>
      <c r="P94" s="164" t="s">
        <v>6</v>
      </c>
      <c r="Q94" s="165"/>
      <c r="R94" s="2"/>
      <c r="S94" s="172" t="s">
        <v>93</v>
      </c>
      <c r="T94" s="2"/>
      <c r="U94" s="2"/>
      <c r="V94" s="2"/>
      <c r="W94" s="2"/>
      <c r="X94" s="2"/>
      <c r="Y94" s="2"/>
    </row>
    <row r="95" spans="1:25" ht="15.75">
      <c r="A95" s="172" t="s">
        <v>7</v>
      </c>
      <c r="B95" s="195" t="s">
        <v>301</v>
      </c>
      <c r="C95" s="195" t="s">
        <v>164</v>
      </c>
      <c r="D95" s="195" t="s">
        <v>540</v>
      </c>
      <c r="E95" s="195" t="s">
        <v>164</v>
      </c>
      <c r="F95" s="195" t="s">
        <v>164</v>
      </c>
      <c r="G95" s="195" t="s">
        <v>164</v>
      </c>
      <c r="H95" s="195" t="s">
        <v>164</v>
      </c>
      <c r="I95" s="195" t="s">
        <v>164</v>
      </c>
      <c r="J95" s="195" t="s">
        <v>164</v>
      </c>
      <c r="K95" s="195" t="s">
        <v>164</v>
      </c>
      <c r="L95" s="195" t="s">
        <v>455</v>
      </c>
      <c r="M95" s="195" t="s">
        <v>164</v>
      </c>
      <c r="N95" s="195" t="s">
        <v>164</v>
      </c>
      <c r="O95" s="165"/>
      <c r="P95" s="164" t="s">
        <v>6</v>
      </c>
      <c r="Q95" s="165"/>
      <c r="R95" s="2"/>
      <c r="S95" s="172" t="s">
        <v>7</v>
      </c>
      <c r="T95" s="2"/>
      <c r="U95" s="2"/>
      <c r="V95" s="2"/>
      <c r="W95" s="2"/>
      <c r="X95" s="2"/>
      <c r="Y95" s="2"/>
    </row>
    <row r="96" spans="1:25" ht="15.75">
      <c r="A96" s="172" t="s">
        <v>8</v>
      </c>
      <c r="B96" s="195" t="s">
        <v>303</v>
      </c>
      <c r="C96" s="195" t="s">
        <v>164</v>
      </c>
      <c r="D96" s="195" t="s">
        <v>356</v>
      </c>
      <c r="E96" s="195" t="s">
        <v>164</v>
      </c>
      <c r="F96" s="195" t="s">
        <v>164</v>
      </c>
      <c r="G96" s="195" t="s">
        <v>164</v>
      </c>
      <c r="H96" s="195" t="s">
        <v>164</v>
      </c>
      <c r="I96" s="195" t="s">
        <v>164</v>
      </c>
      <c r="J96" s="195" t="s">
        <v>164</v>
      </c>
      <c r="K96" s="195" t="s">
        <v>164</v>
      </c>
      <c r="L96" s="195" t="s">
        <v>453</v>
      </c>
      <c r="M96" s="195" t="s">
        <v>164</v>
      </c>
      <c r="N96" s="195" t="s">
        <v>164</v>
      </c>
      <c r="O96" s="165"/>
      <c r="P96" s="164" t="s">
        <v>6</v>
      </c>
      <c r="Q96" s="165"/>
      <c r="R96" s="2"/>
      <c r="S96" s="172" t="s">
        <v>8</v>
      </c>
      <c r="T96" s="2"/>
      <c r="U96" s="2"/>
      <c r="V96" s="2"/>
      <c r="W96" s="2"/>
      <c r="X96" s="2"/>
      <c r="Y96" s="2"/>
    </row>
    <row r="97" spans="1:25" ht="15.75">
      <c r="A97" s="172" t="s">
        <v>10</v>
      </c>
      <c r="B97" s="195" t="s">
        <v>304</v>
      </c>
      <c r="C97" s="195" t="s">
        <v>164</v>
      </c>
      <c r="D97" s="195" t="s">
        <v>359</v>
      </c>
      <c r="E97" s="195" t="s">
        <v>164</v>
      </c>
      <c r="F97" s="195" t="s">
        <v>164</v>
      </c>
      <c r="G97" s="195" t="s">
        <v>164</v>
      </c>
      <c r="H97" s="195" t="s">
        <v>164</v>
      </c>
      <c r="I97" s="195" t="s">
        <v>164</v>
      </c>
      <c r="J97" s="195"/>
      <c r="K97" s="195" t="s">
        <v>164</v>
      </c>
      <c r="L97" s="195" t="s">
        <v>456</v>
      </c>
      <c r="M97" s="195" t="s">
        <v>164</v>
      </c>
      <c r="N97" s="195" t="s">
        <v>164</v>
      </c>
      <c r="O97" s="165"/>
      <c r="P97" s="164" t="s">
        <v>6</v>
      </c>
      <c r="Q97" s="165"/>
      <c r="R97" s="2"/>
      <c r="S97" s="172" t="s">
        <v>10</v>
      </c>
      <c r="T97" s="2"/>
      <c r="U97" s="2"/>
      <c r="V97" s="2"/>
      <c r="W97" s="2"/>
      <c r="X97" s="2"/>
      <c r="Y97" s="2"/>
    </row>
    <row r="98" spans="1:25" ht="15.75">
      <c r="A98" s="172" t="s">
        <v>11</v>
      </c>
      <c r="B98" s="195" t="s">
        <v>304</v>
      </c>
      <c r="C98" s="195" t="s">
        <v>164</v>
      </c>
      <c r="D98" s="195" t="s">
        <v>362</v>
      </c>
      <c r="E98" s="195" t="s">
        <v>164</v>
      </c>
      <c r="F98" s="195" t="s">
        <v>164</v>
      </c>
      <c r="G98" s="195" t="s">
        <v>164</v>
      </c>
      <c r="H98" s="195" t="s">
        <v>164</v>
      </c>
      <c r="I98" s="195" t="s">
        <v>164</v>
      </c>
      <c r="J98" s="195" t="s">
        <v>164</v>
      </c>
      <c r="K98" s="195" t="s">
        <v>164</v>
      </c>
      <c r="L98" s="195" t="s">
        <v>420</v>
      </c>
      <c r="M98" s="195" t="s">
        <v>164</v>
      </c>
      <c r="N98" s="195" t="s">
        <v>164</v>
      </c>
      <c r="O98" s="165"/>
      <c r="P98" s="164" t="s">
        <v>6</v>
      </c>
      <c r="Q98" s="165"/>
      <c r="R98" s="2"/>
      <c r="S98" s="172" t="s">
        <v>11</v>
      </c>
      <c r="T98" s="2"/>
      <c r="U98" s="2"/>
      <c r="V98" s="2"/>
      <c r="W98" s="2"/>
      <c r="X98" s="2"/>
      <c r="Y98" s="2"/>
    </row>
    <row r="99" spans="1:25" ht="15.75">
      <c r="A99" s="172" t="s">
        <v>13</v>
      </c>
      <c r="B99" s="195" t="s">
        <v>304</v>
      </c>
      <c r="C99" s="195" t="s">
        <v>164</v>
      </c>
      <c r="D99" s="195" t="s">
        <v>362</v>
      </c>
      <c r="E99" s="195" t="s">
        <v>164</v>
      </c>
      <c r="F99" s="195" t="s">
        <v>495</v>
      </c>
      <c r="G99" s="195" t="s">
        <v>164</v>
      </c>
      <c r="H99" s="195" t="s">
        <v>521</v>
      </c>
      <c r="I99" s="195" t="s">
        <v>164</v>
      </c>
      <c r="J99" s="195" t="s">
        <v>164</v>
      </c>
      <c r="K99" s="195" t="s">
        <v>164</v>
      </c>
      <c r="L99" s="195" t="s">
        <v>421</v>
      </c>
      <c r="M99" s="195" t="s">
        <v>164</v>
      </c>
      <c r="N99" s="195" t="s">
        <v>164</v>
      </c>
      <c r="O99" s="165"/>
      <c r="P99" s="164" t="s">
        <v>6</v>
      </c>
      <c r="Q99" s="165"/>
      <c r="R99" s="2"/>
      <c r="S99" s="172" t="s">
        <v>13</v>
      </c>
      <c r="T99" s="2"/>
      <c r="U99" s="2"/>
      <c r="V99" s="2"/>
      <c r="W99" s="2"/>
      <c r="X99" s="2"/>
      <c r="Y99" s="2"/>
    </row>
    <row r="100" spans="1:25" ht="15.75">
      <c r="A100" s="172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2"/>
      <c r="P100" s="2"/>
      <c r="Q100" s="2"/>
      <c r="R100" s="2"/>
      <c r="S100" s="172"/>
      <c r="T100" s="2"/>
      <c r="U100" s="2"/>
      <c r="V100" s="2"/>
      <c r="W100" s="2"/>
      <c r="X100" s="2"/>
      <c r="Y100" s="2"/>
    </row>
    <row r="101" spans="1:25" ht="15.75">
      <c r="A101" s="175" t="s">
        <v>134</v>
      </c>
      <c r="B101" s="189" t="str">
        <f>$T$5</f>
        <v>Barnet/Shaftesbury</v>
      </c>
      <c r="C101" s="189"/>
      <c r="D101" s="189" t="str">
        <f>$T$6</f>
        <v>Dacorum &amp; Tring</v>
      </c>
      <c r="E101" s="189"/>
      <c r="F101" s="189" t="str">
        <f>$T$7</f>
        <v>Herts&amp;Ware/Enfield</v>
      </c>
      <c r="G101" s="189"/>
      <c r="H101" s="189" t="str">
        <f>$T$8</f>
        <v>Watford H</v>
      </c>
      <c r="I101" s="189"/>
      <c r="J101" s="189" t="str">
        <f>$T$9</f>
        <v>St.Albans AC</v>
      </c>
      <c r="K101" s="189"/>
      <c r="L101" s="189" t="str">
        <f>$T$10</f>
        <v>Thurrock H</v>
      </c>
      <c r="M101" s="189"/>
      <c r="N101" s="189" t="str">
        <f>$T$11</f>
        <v>Southend AC</v>
      </c>
      <c r="O101" s="4"/>
      <c r="P101" s="3" t="str">
        <f>$T$12</f>
        <v>blank</v>
      </c>
      <c r="Q101" s="4"/>
      <c r="R101" s="2"/>
      <c r="S101" s="175" t="s">
        <v>134</v>
      </c>
      <c r="T101" s="2"/>
      <c r="U101" s="2"/>
      <c r="V101" s="2"/>
      <c r="W101" s="2"/>
      <c r="X101" s="2"/>
      <c r="Y101" s="2"/>
    </row>
    <row r="102" spans="1:25" ht="15.75">
      <c r="A102" s="174" t="s">
        <v>2</v>
      </c>
      <c r="B102" s="190" t="s">
        <v>583</v>
      </c>
      <c r="C102" s="190" t="s">
        <v>164</v>
      </c>
      <c r="D102" s="190" t="s">
        <v>466</v>
      </c>
      <c r="E102" s="190" t="s">
        <v>164</v>
      </c>
      <c r="F102" s="190" t="s">
        <v>485</v>
      </c>
      <c r="G102" s="190" t="s">
        <v>164</v>
      </c>
      <c r="H102" s="190" t="s">
        <v>319</v>
      </c>
      <c r="I102" s="190" t="s">
        <v>164</v>
      </c>
      <c r="J102" s="190" t="s">
        <v>392</v>
      </c>
      <c r="K102" s="190" t="s">
        <v>164</v>
      </c>
      <c r="L102" s="190" t="s">
        <v>434</v>
      </c>
      <c r="M102" s="190" t="s">
        <v>164</v>
      </c>
      <c r="N102" s="190" t="s">
        <v>475</v>
      </c>
      <c r="O102" s="167"/>
      <c r="P102" s="166" t="s">
        <v>6</v>
      </c>
      <c r="Q102" s="167"/>
      <c r="R102" s="2" t="s">
        <v>165</v>
      </c>
      <c r="S102" s="174" t="s">
        <v>2</v>
      </c>
      <c r="T102" s="2"/>
      <c r="U102" s="2"/>
      <c r="V102" s="2"/>
      <c r="W102" s="2"/>
      <c r="X102" s="2"/>
      <c r="Y102" s="2"/>
    </row>
    <row r="103" spans="1:25" ht="15.75">
      <c r="A103" s="174" t="s">
        <v>3</v>
      </c>
      <c r="B103" s="190" t="s">
        <v>583</v>
      </c>
      <c r="C103" s="190" t="s">
        <v>164</v>
      </c>
      <c r="D103" s="190" t="s">
        <v>466</v>
      </c>
      <c r="E103" s="190" t="s">
        <v>164</v>
      </c>
      <c r="F103" s="190" t="s">
        <v>485</v>
      </c>
      <c r="G103" s="190" t="s">
        <v>164</v>
      </c>
      <c r="H103" s="190" t="s">
        <v>320</v>
      </c>
      <c r="I103" s="190" t="s">
        <v>164</v>
      </c>
      <c r="J103" s="190" t="s">
        <v>392</v>
      </c>
      <c r="K103" s="190" t="s">
        <v>164</v>
      </c>
      <c r="L103" s="190" t="s">
        <v>434</v>
      </c>
      <c r="M103" s="190" t="s">
        <v>164</v>
      </c>
      <c r="N103" s="190" t="s">
        <v>476</v>
      </c>
      <c r="O103" s="167"/>
      <c r="P103" s="166" t="s">
        <v>6</v>
      </c>
      <c r="Q103" s="167"/>
      <c r="R103" s="2"/>
      <c r="S103" s="174" t="s">
        <v>3</v>
      </c>
      <c r="T103" s="2"/>
      <c r="U103" s="2"/>
      <c r="V103" s="2"/>
      <c r="W103" s="2"/>
      <c r="X103" s="2"/>
      <c r="Y103" s="2"/>
    </row>
    <row r="104" spans="1:25" ht="15.75">
      <c r="A104" s="174" t="s">
        <v>53</v>
      </c>
      <c r="B104" s="190" t="s">
        <v>247</v>
      </c>
      <c r="C104" s="190" t="s">
        <v>164</v>
      </c>
      <c r="D104" s="190" t="s">
        <v>467</v>
      </c>
      <c r="E104" s="190" t="s">
        <v>164</v>
      </c>
      <c r="F104" s="190" t="s">
        <v>164</v>
      </c>
      <c r="G104" s="190" t="s">
        <v>164</v>
      </c>
      <c r="H104" s="190" t="s">
        <v>321</v>
      </c>
      <c r="I104" s="190" t="s">
        <v>164</v>
      </c>
      <c r="J104" s="190" t="s">
        <v>164</v>
      </c>
      <c r="K104" s="190" t="s">
        <v>164</v>
      </c>
      <c r="L104" s="190"/>
      <c r="M104" s="190" t="s">
        <v>164</v>
      </c>
      <c r="N104" s="190" t="s">
        <v>474</v>
      </c>
      <c r="O104" s="167"/>
      <c r="P104" s="166" t="s">
        <v>6</v>
      </c>
      <c r="Q104" s="167"/>
      <c r="R104" s="2"/>
      <c r="S104" s="174" t="s">
        <v>53</v>
      </c>
      <c r="T104" s="2"/>
      <c r="U104" s="2"/>
      <c r="V104" s="2"/>
      <c r="W104" s="2"/>
      <c r="X104" s="2"/>
      <c r="Y104" s="2"/>
    </row>
    <row r="105" spans="1:25" ht="15.75">
      <c r="A105" s="174" t="s">
        <v>5</v>
      </c>
      <c r="B105" s="190" t="s">
        <v>248</v>
      </c>
      <c r="C105" s="190" t="s">
        <v>164</v>
      </c>
      <c r="D105" s="190" t="s">
        <v>467</v>
      </c>
      <c r="E105" s="190" t="s">
        <v>164</v>
      </c>
      <c r="F105" s="190" t="s">
        <v>486</v>
      </c>
      <c r="G105" s="190" t="s">
        <v>164</v>
      </c>
      <c r="H105" s="190" t="s">
        <v>164</v>
      </c>
      <c r="I105" s="190" t="s">
        <v>164</v>
      </c>
      <c r="J105" s="190" t="s">
        <v>164</v>
      </c>
      <c r="K105" s="190" t="s">
        <v>164</v>
      </c>
      <c r="L105" s="190" t="s">
        <v>164</v>
      </c>
      <c r="M105" s="190" t="s">
        <v>164</v>
      </c>
      <c r="N105" s="190" t="s">
        <v>164</v>
      </c>
      <c r="O105" s="167"/>
      <c r="P105" s="166" t="s">
        <v>6</v>
      </c>
      <c r="Q105" s="167"/>
      <c r="R105" s="2"/>
      <c r="S105" s="174" t="s">
        <v>5</v>
      </c>
      <c r="T105" s="2"/>
      <c r="U105" s="2"/>
      <c r="V105" s="2"/>
      <c r="W105" s="2"/>
      <c r="X105" s="2"/>
      <c r="Y105" s="2"/>
    </row>
    <row r="106" spans="1:25" ht="15.75">
      <c r="A106" s="174" t="s">
        <v>51</v>
      </c>
      <c r="B106" s="190" t="s">
        <v>249</v>
      </c>
      <c r="C106" s="190" t="s">
        <v>164</v>
      </c>
      <c r="D106" s="190" t="s">
        <v>164</v>
      </c>
      <c r="E106" s="190" t="s">
        <v>164</v>
      </c>
      <c r="F106" s="190" t="s">
        <v>486</v>
      </c>
      <c r="G106" s="190" t="s">
        <v>164</v>
      </c>
      <c r="H106" s="190" t="s">
        <v>164</v>
      </c>
      <c r="I106" s="190" t="s">
        <v>164</v>
      </c>
      <c r="J106" s="190" t="s">
        <v>164</v>
      </c>
      <c r="K106" s="190" t="s">
        <v>164</v>
      </c>
      <c r="L106" s="190" t="s">
        <v>164</v>
      </c>
      <c r="M106" s="190" t="s">
        <v>164</v>
      </c>
      <c r="N106" s="190" t="s">
        <v>164</v>
      </c>
      <c r="O106" s="167"/>
      <c r="P106" s="166" t="s">
        <v>6</v>
      </c>
      <c r="Q106" s="167"/>
      <c r="R106" s="2"/>
      <c r="S106" s="174" t="s">
        <v>51</v>
      </c>
      <c r="T106" s="2"/>
      <c r="U106" s="2"/>
      <c r="V106" s="2"/>
      <c r="W106" s="2"/>
      <c r="X106" s="2"/>
      <c r="Y106" s="2"/>
    </row>
    <row r="107" spans="1:25" ht="15.75">
      <c r="A107" s="174" t="s">
        <v>19</v>
      </c>
      <c r="B107" s="190" t="s">
        <v>250</v>
      </c>
      <c r="C107" s="190" t="s">
        <v>164</v>
      </c>
      <c r="D107" s="190" t="s">
        <v>468</v>
      </c>
      <c r="E107" s="190" t="s">
        <v>164</v>
      </c>
      <c r="F107" s="190" t="s">
        <v>578</v>
      </c>
      <c r="G107" s="190" t="s">
        <v>164</v>
      </c>
      <c r="H107" s="190" t="s">
        <v>164</v>
      </c>
      <c r="I107" s="190" t="s">
        <v>164</v>
      </c>
      <c r="J107" s="190" t="s">
        <v>164</v>
      </c>
      <c r="K107" s="190" t="s">
        <v>164</v>
      </c>
      <c r="L107" s="190" t="s">
        <v>436</v>
      </c>
      <c r="M107" s="190" t="s">
        <v>164</v>
      </c>
      <c r="N107" s="190" t="s">
        <v>164</v>
      </c>
      <c r="O107" s="167"/>
      <c r="P107" s="166" t="s">
        <v>6</v>
      </c>
      <c r="Q107" s="167"/>
      <c r="R107" s="2"/>
      <c r="S107" s="174" t="s">
        <v>19</v>
      </c>
      <c r="T107" s="2"/>
      <c r="U107" s="2"/>
      <c r="V107" s="2"/>
      <c r="W107" s="2"/>
      <c r="X107" s="2"/>
      <c r="Y107" s="2"/>
    </row>
    <row r="108" spans="1:25" ht="15.75">
      <c r="A108" s="174" t="s">
        <v>149</v>
      </c>
      <c r="B108" s="190" t="s">
        <v>164</v>
      </c>
      <c r="C108" s="190" t="s">
        <v>164</v>
      </c>
      <c r="D108" s="190" t="s">
        <v>164</v>
      </c>
      <c r="E108" s="190" t="s">
        <v>164</v>
      </c>
      <c r="F108" s="190" t="s">
        <v>164</v>
      </c>
      <c r="G108" s="190" t="s">
        <v>164</v>
      </c>
      <c r="H108" s="190" t="s">
        <v>164</v>
      </c>
      <c r="I108" s="190" t="s">
        <v>164</v>
      </c>
      <c r="J108" s="190" t="s">
        <v>164</v>
      </c>
      <c r="K108" s="190" t="s">
        <v>164</v>
      </c>
      <c r="L108" s="190" t="s">
        <v>164</v>
      </c>
      <c r="M108" s="190" t="s">
        <v>164</v>
      </c>
      <c r="N108" s="190" t="s">
        <v>164</v>
      </c>
      <c r="O108" s="167"/>
      <c r="P108" s="166" t="s">
        <v>6</v>
      </c>
      <c r="Q108" s="167"/>
      <c r="R108" s="2"/>
      <c r="S108" s="174" t="s">
        <v>149</v>
      </c>
      <c r="T108" s="2"/>
      <c r="U108" s="2"/>
      <c r="V108" s="2"/>
      <c r="W108" s="2"/>
      <c r="X108" s="2"/>
      <c r="Y108" s="2"/>
    </row>
    <row r="109" spans="1:25" ht="15.75">
      <c r="A109" s="172" t="s">
        <v>7</v>
      </c>
      <c r="B109" s="190" t="s">
        <v>251</v>
      </c>
      <c r="C109" s="190" t="s">
        <v>164</v>
      </c>
      <c r="D109" s="190" t="s">
        <v>467</v>
      </c>
      <c r="E109" s="190" t="s">
        <v>164</v>
      </c>
      <c r="F109" s="190" t="s">
        <v>164</v>
      </c>
      <c r="G109" s="190" t="s">
        <v>164</v>
      </c>
      <c r="H109" s="190" t="s">
        <v>320</v>
      </c>
      <c r="I109" s="190" t="s">
        <v>164</v>
      </c>
      <c r="J109" s="190" t="s">
        <v>164</v>
      </c>
      <c r="K109" s="190" t="s">
        <v>164</v>
      </c>
      <c r="L109" s="190" t="s">
        <v>437</v>
      </c>
      <c r="M109" s="190" t="s">
        <v>164</v>
      </c>
      <c r="N109" s="190" t="s">
        <v>164</v>
      </c>
      <c r="O109" s="167"/>
      <c r="P109" s="166" t="s">
        <v>6</v>
      </c>
      <c r="Q109" s="167"/>
      <c r="R109" s="2"/>
      <c r="S109" s="172" t="s">
        <v>7</v>
      </c>
      <c r="T109" s="2"/>
      <c r="U109" s="2"/>
      <c r="V109" s="2"/>
      <c r="W109" s="2"/>
      <c r="X109" s="2"/>
      <c r="Y109" s="2"/>
    </row>
    <row r="110" spans="1:25" ht="15.75">
      <c r="A110" s="172" t="s">
        <v>8</v>
      </c>
      <c r="B110" s="190" t="s">
        <v>250</v>
      </c>
      <c r="C110" s="190" t="s">
        <v>164</v>
      </c>
      <c r="D110" s="190" t="s">
        <v>468</v>
      </c>
      <c r="E110" s="190" t="s">
        <v>164</v>
      </c>
      <c r="F110" s="190" t="s">
        <v>487</v>
      </c>
      <c r="G110" s="190" t="s">
        <v>164</v>
      </c>
      <c r="H110" s="190" t="s">
        <v>322</v>
      </c>
      <c r="I110" s="190" t="s">
        <v>164</v>
      </c>
      <c r="J110" s="190" t="s">
        <v>164</v>
      </c>
      <c r="K110" s="190" t="s">
        <v>164</v>
      </c>
      <c r="L110" s="190" t="s">
        <v>434</v>
      </c>
      <c r="M110" s="190" t="s">
        <v>164</v>
      </c>
      <c r="N110" s="190" t="s">
        <v>472</v>
      </c>
      <c r="O110" s="167"/>
      <c r="P110" s="166" t="s">
        <v>6</v>
      </c>
      <c r="Q110" s="167"/>
      <c r="R110" s="2"/>
      <c r="S110" s="172" t="s">
        <v>8</v>
      </c>
      <c r="T110" s="2"/>
      <c r="U110" s="2"/>
      <c r="V110" s="2"/>
      <c r="W110" s="2"/>
      <c r="X110" s="2"/>
      <c r="Y110" s="2"/>
    </row>
    <row r="111" spans="1:25" ht="15.75">
      <c r="A111" s="172" t="s">
        <v>9</v>
      </c>
      <c r="B111" s="190" t="s">
        <v>252</v>
      </c>
      <c r="C111" s="190" t="s">
        <v>164</v>
      </c>
      <c r="D111" s="190" t="s">
        <v>164</v>
      </c>
      <c r="E111" s="190" t="s">
        <v>164</v>
      </c>
      <c r="F111" s="190" t="s">
        <v>164</v>
      </c>
      <c r="G111" s="190" t="s">
        <v>164</v>
      </c>
      <c r="H111" s="190" t="s">
        <v>322</v>
      </c>
      <c r="I111" s="190" t="s">
        <v>164</v>
      </c>
      <c r="J111" s="190" t="s">
        <v>393</v>
      </c>
      <c r="K111" s="190" t="s">
        <v>164</v>
      </c>
      <c r="L111" s="190" t="s">
        <v>436</v>
      </c>
      <c r="M111" s="190" t="s">
        <v>164</v>
      </c>
      <c r="N111" s="190"/>
      <c r="O111" s="167"/>
      <c r="P111" s="166" t="s">
        <v>6</v>
      </c>
      <c r="Q111" s="167"/>
      <c r="R111" s="2"/>
      <c r="S111" s="172" t="s">
        <v>9</v>
      </c>
      <c r="T111" s="2"/>
      <c r="U111" s="2"/>
      <c r="V111" s="2"/>
      <c r="W111" s="2"/>
      <c r="X111" s="2"/>
      <c r="Y111" s="2"/>
    </row>
    <row r="112" spans="1:25" ht="15.75">
      <c r="A112" s="172" t="s">
        <v>10</v>
      </c>
      <c r="B112" s="190" t="s">
        <v>253</v>
      </c>
      <c r="C112" s="190" t="s">
        <v>164</v>
      </c>
      <c r="D112" s="190" t="s">
        <v>471</v>
      </c>
      <c r="E112" s="190" t="s">
        <v>164</v>
      </c>
      <c r="F112" s="190" t="s">
        <v>164</v>
      </c>
      <c r="G112" s="190" t="s">
        <v>164</v>
      </c>
      <c r="H112" s="190" t="s">
        <v>323</v>
      </c>
      <c r="I112" s="190" t="s">
        <v>164</v>
      </c>
      <c r="J112" s="190" t="s">
        <v>394</v>
      </c>
      <c r="K112" s="190" t="s">
        <v>164</v>
      </c>
      <c r="L112" s="190" t="s">
        <v>437</v>
      </c>
      <c r="M112" s="190" t="s">
        <v>164</v>
      </c>
      <c r="N112" s="190" t="s">
        <v>477</v>
      </c>
      <c r="O112" s="167"/>
      <c r="P112" s="166" t="s">
        <v>6</v>
      </c>
      <c r="Q112" s="167"/>
      <c r="R112" s="2"/>
      <c r="S112" s="172" t="s">
        <v>10</v>
      </c>
      <c r="T112" s="2"/>
      <c r="U112" s="2"/>
      <c r="V112" s="2"/>
      <c r="W112" s="2"/>
      <c r="X112" s="2"/>
      <c r="Y112" s="2"/>
    </row>
    <row r="113" spans="1:25" ht="15.75">
      <c r="A113" s="172" t="s">
        <v>11</v>
      </c>
      <c r="B113" s="190" t="s">
        <v>253</v>
      </c>
      <c r="C113" s="190" t="s">
        <v>164</v>
      </c>
      <c r="D113" s="190" t="s">
        <v>470</v>
      </c>
      <c r="E113" s="190" t="s">
        <v>164</v>
      </c>
      <c r="F113" s="190" t="s">
        <v>164</v>
      </c>
      <c r="G113" s="190" t="s">
        <v>164</v>
      </c>
      <c r="H113" s="190" t="s">
        <v>324</v>
      </c>
      <c r="I113" s="190" t="s">
        <v>164</v>
      </c>
      <c r="J113" s="190" t="s">
        <v>394</v>
      </c>
      <c r="K113" s="190" t="s">
        <v>164</v>
      </c>
      <c r="L113" s="190" t="s">
        <v>437</v>
      </c>
      <c r="M113" s="190" t="s">
        <v>164</v>
      </c>
      <c r="N113" s="190" t="s">
        <v>477</v>
      </c>
      <c r="O113" s="167"/>
      <c r="P113" s="166" t="s">
        <v>6</v>
      </c>
      <c r="Q113" s="167"/>
      <c r="R113" s="2"/>
      <c r="S113" s="172" t="s">
        <v>11</v>
      </c>
      <c r="T113" s="2"/>
      <c r="U113" s="2"/>
      <c r="V113" s="2"/>
      <c r="W113" s="2"/>
      <c r="X113" s="2"/>
      <c r="Y113" s="2"/>
    </row>
    <row r="114" spans="1:25" ht="15.75">
      <c r="A114" s="172" t="s">
        <v>12</v>
      </c>
      <c r="B114" s="190" t="s">
        <v>253</v>
      </c>
      <c r="C114" s="190" t="s">
        <v>164</v>
      </c>
      <c r="D114" s="190" t="s">
        <v>164</v>
      </c>
      <c r="E114" s="190" t="s">
        <v>164</v>
      </c>
      <c r="F114" s="190" t="s">
        <v>164</v>
      </c>
      <c r="G114" s="190" t="s">
        <v>164</v>
      </c>
      <c r="H114" s="190" t="s">
        <v>323</v>
      </c>
      <c r="I114" s="190" t="s">
        <v>164</v>
      </c>
      <c r="J114" s="190" t="s">
        <v>164</v>
      </c>
      <c r="K114" s="190" t="s">
        <v>164</v>
      </c>
      <c r="L114" s="190" t="s">
        <v>438</v>
      </c>
      <c r="M114" s="190" t="s">
        <v>164</v>
      </c>
      <c r="N114" s="190" t="s">
        <v>477</v>
      </c>
      <c r="O114" s="167"/>
      <c r="P114" s="166" t="s">
        <v>6</v>
      </c>
      <c r="Q114" s="167"/>
      <c r="R114" s="2"/>
      <c r="S114" s="172" t="s">
        <v>12</v>
      </c>
      <c r="T114" s="2"/>
      <c r="U114" s="2"/>
      <c r="V114" s="2"/>
      <c r="W114" s="2"/>
      <c r="X114" s="2"/>
      <c r="Y114" s="2"/>
    </row>
    <row r="115" spans="1:25" ht="15.75">
      <c r="A115" s="172" t="s">
        <v>13</v>
      </c>
      <c r="B115" s="190" t="s">
        <v>252</v>
      </c>
      <c r="C115" s="190" t="s">
        <v>164</v>
      </c>
      <c r="D115" s="190" t="s">
        <v>471</v>
      </c>
      <c r="E115" s="190" t="s">
        <v>164</v>
      </c>
      <c r="F115" s="190" t="s">
        <v>164</v>
      </c>
      <c r="G115" s="190" t="s">
        <v>164</v>
      </c>
      <c r="H115" s="190" t="s">
        <v>323</v>
      </c>
      <c r="I115" s="190" t="s">
        <v>164</v>
      </c>
      <c r="J115" s="190" t="s">
        <v>393</v>
      </c>
      <c r="K115" s="190" t="s">
        <v>164</v>
      </c>
      <c r="L115" s="190" t="s">
        <v>439</v>
      </c>
      <c r="M115" s="190" t="s">
        <v>164</v>
      </c>
      <c r="N115" s="190" t="s">
        <v>473</v>
      </c>
      <c r="O115" s="167"/>
      <c r="P115" s="166" t="s">
        <v>6</v>
      </c>
      <c r="Q115" s="167"/>
      <c r="R115" s="2"/>
      <c r="S115" s="172" t="s">
        <v>13</v>
      </c>
      <c r="T115" s="2"/>
      <c r="U115" s="2"/>
      <c r="V115" s="2"/>
      <c r="W115" s="2"/>
      <c r="X115" s="2"/>
      <c r="Y115" s="2"/>
    </row>
    <row r="116" spans="1:25" ht="15.75">
      <c r="A116" s="172" t="s">
        <v>14</v>
      </c>
      <c r="B116" s="191" t="str">
        <f>$T$5</f>
        <v>Barnet/Shaftesbury</v>
      </c>
      <c r="C116" s="191"/>
      <c r="D116" s="191" t="str">
        <f>$T$6</f>
        <v>Dacorum &amp; Tring</v>
      </c>
      <c r="E116" s="191"/>
      <c r="F116" s="191" t="str">
        <f>$T$7</f>
        <v>Herts&amp;Ware/Enfield</v>
      </c>
      <c r="G116" s="191"/>
      <c r="H116" s="191" t="str">
        <f>$T$8</f>
        <v>Watford H</v>
      </c>
      <c r="I116" s="191"/>
      <c r="J116" s="191" t="str">
        <f>$T$9</f>
        <v>St.Albans AC</v>
      </c>
      <c r="K116" s="191"/>
      <c r="L116" s="191" t="str">
        <f>$T$10</f>
        <v>Thurrock H</v>
      </c>
      <c r="M116" s="191"/>
      <c r="N116" s="191" t="str">
        <f>$T$11</f>
        <v>Southend AC</v>
      </c>
      <c r="O116" s="4"/>
      <c r="P116" s="3" t="str">
        <f>$T$12</f>
        <v>blank</v>
      </c>
      <c r="Q116" s="161"/>
      <c r="R116" s="2"/>
      <c r="S116" s="172" t="s">
        <v>14</v>
      </c>
      <c r="T116" s="2"/>
      <c r="U116" s="2"/>
      <c r="V116" s="2"/>
      <c r="W116" s="2"/>
      <c r="X116" s="2"/>
      <c r="Y116" s="2"/>
    </row>
    <row r="117" spans="1:25" ht="15.75">
      <c r="A117" s="172"/>
      <c r="B117" s="189" t="s">
        <v>15</v>
      </c>
      <c r="C117" s="184"/>
      <c r="D117" s="189" t="s">
        <v>15</v>
      </c>
      <c r="E117" s="184"/>
      <c r="F117" s="189" t="s">
        <v>15</v>
      </c>
      <c r="G117" s="184"/>
      <c r="H117" s="189" t="s">
        <v>15</v>
      </c>
      <c r="I117" s="184"/>
      <c r="J117" s="189" t="s">
        <v>15</v>
      </c>
      <c r="K117" s="184"/>
      <c r="L117" s="189" t="s">
        <v>15</v>
      </c>
      <c r="M117" s="184"/>
      <c r="N117" s="189" t="s">
        <v>15</v>
      </c>
      <c r="O117" s="6"/>
      <c r="P117" s="3" t="s">
        <v>15</v>
      </c>
      <c r="Q117" s="6"/>
      <c r="R117" s="2" t="s">
        <v>166</v>
      </c>
      <c r="S117" s="172"/>
      <c r="T117" s="2"/>
      <c r="U117" s="2"/>
      <c r="V117" s="2"/>
      <c r="W117" s="2"/>
      <c r="X117" s="2"/>
      <c r="Y117" s="2"/>
    </row>
    <row r="118" spans="1:25" ht="15.75">
      <c r="A118" s="174" t="s">
        <v>2</v>
      </c>
      <c r="B118" s="190" t="s">
        <v>250</v>
      </c>
      <c r="C118" s="190" t="s">
        <v>164</v>
      </c>
      <c r="D118" s="190" t="s">
        <v>470</v>
      </c>
      <c r="E118" s="190" t="s">
        <v>164</v>
      </c>
      <c r="F118" s="190" t="s">
        <v>544</v>
      </c>
      <c r="G118" s="190" t="s">
        <v>164</v>
      </c>
      <c r="H118" s="190" t="s">
        <v>164</v>
      </c>
      <c r="I118" s="190" t="s">
        <v>164</v>
      </c>
      <c r="J118" s="190" t="s">
        <v>389</v>
      </c>
      <c r="K118" s="190" t="s">
        <v>164</v>
      </c>
      <c r="L118" s="190" t="s">
        <v>440</v>
      </c>
      <c r="M118" s="190" t="s">
        <v>164</v>
      </c>
      <c r="N118" s="190" t="s">
        <v>476</v>
      </c>
      <c r="O118" s="167"/>
      <c r="P118" s="166" t="s">
        <v>6</v>
      </c>
      <c r="Q118" s="167"/>
      <c r="R118" s="2"/>
      <c r="S118" s="174" t="s">
        <v>2</v>
      </c>
      <c r="T118" s="2"/>
      <c r="U118" s="2"/>
      <c r="V118" s="2"/>
      <c r="W118" s="2"/>
      <c r="X118" s="2"/>
      <c r="Y118" s="2"/>
    </row>
    <row r="119" spans="1:25" ht="15.75">
      <c r="A119" s="174" t="s">
        <v>3</v>
      </c>
      <c r="B119" s="190" t="s">
        <v>254</v>
      </c>
      <c r="C119" s="190" t="s">
        <v>164</v>
      </c>
      <c r="D119" s="190" t="s">
        <v>471</v>
      </c>
      <c r="E119" s="190" t="s">
        <v>164</v>
      </c>
      <c r="F119" s="190"/>
      <c r="G119" s="190" t="s">
        <v>164</v>
      </c>
      <c r="H119" s="190" t="s">
        <v>164</v>
      </c>
      <c r="I119" s="190" t="s">
        <v>164</v>
      </c>
      <c r="J119" s="190" t="s">
        <v>389</v>
      </c>
      <c r="K119" s="190" t="s">
        <v>164</v>
      </c>
      <c r="L119" s="190" t="s">
        <v>440</v>
      </c>
      <c r="M119" s="190" t="s">
        <v>164</v>
      </c>
      <c r="N119" s="190" t="s">
        <v>472</v>
      </c>
      <c r="O119" s="167"/>
      <c r="P119" s="166" t="s">
        <v>6</v>
      </c>
      <c r="Q119" s="167"/>
      <c r="R119" s="2"/>
      <c r="S119" s="174" t="s">
        <v>3</v>
      </c>
      <c r="T119" s="2"/>
      <c r="U119" s="2"/>
      <c r="V119" s="2"/>
      <c r="W119" s="2"/>
      <c r="X119" s="2"/>
      <c r="Y119" s="2"/>
    </row>
    <row r="120" spans="1:25" ht="15.75">
      <c r="A120" s="174" t="s">
        <v>53</v>
      </c>
      <c r="B120" s="190" t="s">
        <v>248</v>
      </c>
      <c r="C120" s="190" t="s">
        <v>164</v>
      </c>
      <c r="D120" s="190" t="s">
        <v>164</v>
      </c>
      <c r="E120" s="190" t="s">
        <v>164</v>
      </c>
      <c r="F120" s="190" t="s">
        <v>164</v>
      </c>
      <c r="G120" s="190" t="s">
        <v>164</v>
      </c>
      <c r="H120" s="190" t="s">
        <v>322</v>
      </c>
      <c r="I120" s="190" t="s">
        <v>164</v>
      </c>
      <c r="J120" s="190" t="s">
        <v>164</v>
      </c>
      <c r="K120" s="190" t="s">
        <v>164</v>
      </c>
      <c r="L120" s="190"/>
      <c r="M120" s="190" t="s">
        <v>164</v>
      </c>
      <c r="N120" s="190" t="s">
        <v>475</v>
      </c>
      <c r="O120" s="167"/>
      <c r="P120" s="166" t="s">
        <v>6</v>
      </c>
      <c r="Q120" s="167"/>
      <c r="R120" s="2"/>
      <c r="S120" s="174" t="s">
        <v>53</v>
      </c>
      <c r="T120" s="2"/>
      <c r="U120" s="2"/>
      <c r="V120" s="2"/>
      <c r="W120" s="2"/>
      <c r="X120" s="2"/>
      <c r="Y120" s="2"/>
    </row>
    <row r="121" spans="1:25" ht="15.75">
      <c r="A121" s="174" t="s">
        <v>5</v>
      </c>
      <c r="B121" s="190" t="s">
        <v>249</v>
      </c>
      <c r="C121" s="190" t="s">
        <v>164</v>
      </c>
      <c r="D121" s="190" t="s">
        <v>164</v>
      </c>
      <c r="E121" s="190" t="s">
        <v>164</v>
      </c>
      <c r="F121" s="190" t="s">
        <v>164</v>
      </c>
      <c r="G121" s="190" t="s">
        <v>164</v>
      </c>
      <c r="H121" s="190" t="s">
        <v>164</v>
      </c>
      <c r="I121" s="190" t="s">
        <v>164</v>
      </c>
      <c r="J121" s="190" t="s">
        <v>164</v>
      </c>
      <c r="K121" s="190" t="s">
        <v>164</v>
      </c>
      <c r="L121" s="190" t="s">
        <v>164</v>
      </c>
      <c r="M121" s="190" t="s">
        <v>164</v>
      </c>
      <c r="N121" s="190" t="s">
        <v>164</v>
      </c>
      <c r="O121" s="167"/>
      <c r="P121" s="166" t="s">
        <v>6</v>
      </c>
      <c r="Q121" s="167"/>
      <c r="R121" s="2"/>
      <c r="S121" s="174" t="s">
        <v>5</v>
      </c>
      <c r="T121" s="2"/>
      <c r="U121" s="2"/>
      <c r="V121" s="2"/>
      <c r="W121" s="2"/>
      <c r="X121" s="2"/>
      <c r="Y121" s="2"/>
    </row>
    <row r="122" spans="1:25" ht="15.75">
      <c r="A122" s="174" t="s">
        <v>51</v>
      </c>
      <c r="B122" s="190" t="s">
        <v>251</v>
      </c>
      <c r="C122" s="190" t="s">
        <v>164</v>
      </c>
      <c r="D122" s="190" t="s">
        <v>164</v>
      </c>
      <c r="E122" s="190" t="s">
        <v>164</v>
      </c>
      <c r="F122" s="190" t="s">
        <v>164</v>
      </c>
      <c r="G122" s="190" t="s">
        <v>164</v>
      </c>
      <c r="H122" s="190" t="s">
        <v>164</v>
      </c>
      <c r="I122" s="190" t="s">
        <v>164</v>
      </c>
      <c r="J122" s="190" t="s">
        <v>164</v>
      </c>
      <c r="K122" s="190" t="s">
        <v>164</v>
      </c>
      <c r="L122" s="190" t="s">
        <v>164</v>
      </c>
      <c r="M122" s="190" t="s">
        <v>164</v>
      </c>
      <c r="N122" s="190" t="s">
        <v>164</v>
      </c>
      <c r="O122" s="167"/>
      <c r="P122" s="166" t="s">
        <v>6</v>
      </c>
      <c r="Q122" s="167"/>
      <c r="R122" s="2"/>
      <c r="S122" s="174" t="s">
        <v>51</v>
      </c>
      <c r="T122" s="2"/>
      <c r="U122" s="2"/>
      <c r="V122" s="2"/>
      <c r="W122" s="2"/>
      <c r="X122" s="2"/>
      <c r="Y122" s="2"/>
    </row>
    <row r="123" spans="1:25" ht="15.75">
      <c r="A123" s="174" t="s">
        <v>19</v>
      </c>
      <c r="B123" s="190" t="s">
        <v>247</v>
      </c>
      <c r="C123" s="190" t="s">
        <v>164</v>
      </c>
      <c r="D123" s="190" t="s">
        <v>164</v>
      </c>
      <c r="E123" s="190" t="s">
        <v>164</v>
      </c>
      <c r="F123" s="190" t="s">
        <v>164</v>
      </c>
      <c r="G123" s="190" t="s">
        <v>164</v>
      </c>
      <c r="H123" s="190" t="s">
        <v>164</v>
      </c>
      <c r="I123" s="190" t="s">
        <v>164</v>
      </c>
      <c r="J123" s="190" t="s">
        <v>164</v>
      </c>
      <c r="K123" s="190" t="s">
        <v>164</v>
      </c>
      <c r="L123" s="190" t="s">
        <v>435</v>
      </c>
      <c r="M123" s="190" t="s">
        <v>164</v>
      </c>
      <c r="N123" s="190" t="s">
        <v>164</v>
      </c>
      <c r="O123" s="167"/>
      <c r="P123" s="166" t="s">
        <v>6</v>
      </c>
      <c r="Q123" s="167"/>
      <c r="R123" s="2"/>
      <c r="S123" s="174" t="s">
        <v>19</v>
      </c>
      <c r="T123" s="2"/>
      <c r="U123" s="2"/>
      <c r="V123" s="2"/>
      <c r="W123" s="2"/>
      <c r="X123" s="2"/>
      <c r="Y123" s="2"/>
    </row>
    <row r="124" spans="1:25" ht="15.75">
      <c r="A124" s="174" t="s">
        <v>149</v>
      </c>
      <c r="B124" s="190" t="s">
        <v>214</v>
      </c>
      <c r="C124" s="190"/>
      <c r="D124" s="190" t="s">
        <v>214</v>
      </c>
      <c r="E124" s="190" t="s">
        <v>214</v>
      </c>
      <c r="F124" s="190" t="s">
        <v>214</v>
      </c>
      <c r="G124" s="190" t="s">
        <v>214</v>
      </c>
      <c r="H124" s="190" t="s">
        <v>214</v>
      </c>
      <c r="I124" s="190" t="s">
        <v>214</v>
      </c>
      <c r="J124" s="190" t="s">
        <v>214</v>
      </c>
      <c r="K124" s="190" t="s">
        <v>214</v>
      </c>
      <c r="L124" s="190" t="s">
        <v>214</v>
      </c>
      <c r="M124" s="190" t="s">
        <v>214</v>
      </c>
      <c r="N124" s="190" t="s">
        <v>214</v>
      </c>
      <c r="O124" s="167"/>
      <c r="P124" s="166"/>
      <c r="Q124" s="167"/>
      <c r="R124" s="2"/>
      <c r="S124" s="174" t="s">
        <v>149</v>
      </c>
      <c r="T124" s="2"/>
      <c r="U124" s="2"/>
      <c r="V124" s="2"/>
      <c r="W124" s="2"/>
      <c r="X124" s="2"/>
      <c r="Y124" s="2"/>
    </row>
    <row r="125" spans="1:25" ht="15.75">
      <c r="A125" s="172" t="s">
        <v>7</v>
      </c>
      <c r="B125" s="190" t="s">
        <v>164</v>
      </c>
      <c r="C125" s="190" t="s">
        <v>164</v>
      </c>
      <c r="D125" s="190" t="s">
        <v>468</v>
      </c>
      <c r="E125" s="190" t="s">
        <v>164</v>
      </c>
      <c r="F125" s="190" t="s">
        <v>164</v>
      </c>
      <c r="G125" s="190" t="s">
        <v>164</v>
      </c>
      <c r="H125" s="190" t="s">
        <v>319</v>
      </c>
      <c r="I125" s="190" t="s">
        <v>164</v>
      </c>
      <c r="J125" s="190" t="s">
        <v>164</v>
      </c>
      <c r="K125" s="190" t="s">
        <v>164</v>
      </c>
      <c r="L125" s="190" t="s">
        <v>436</v>
      </c>
      <c r="M125" s="190" t="s">
        <v>164</v>
      </c>
      <c r="N125" s="190" t="s">
        <v>164</v>
      </c>
      <c r="O125" s="167"/>
      <c r="P125" s="166" t="s">
        <v>6</v>
      </c>
      <c r="Q125" s="167"/>
      <c r="R125" s="2"/>
      <c r="S125" s="172" t="s">
        <v>7</v>
      </c>
      <c r="T125" s="2"/>
      <c r="U125" s="2"/>
      <c r="V125" s="2"/>
      <c r="W125" s="2"/>
      <c r="X125" s="2"/>
      <c r="Y125" s="2"/>
    </row>
    <row r="126" spans="1:25" ht="15.75">
      <c r="A126" s="172" t="s">
        <v>8</v>
      </c>
      <c r="B126" s="190" t="s">
        <v>252</v>
      </c>
      <c r="C126" s="190" t="s">
        <v>164</v>
      </c>
      <c r="D126" s="190" t="s">
        <v>469</v>
      </c>
      <c r="E126" s="190" t="s">
        <v>164</v>
      </c>
      <c r="F126" s="190" t="s">
        <v>578</v>
      </c>
      <c r="G126" s="190" t="s">
        <v>164</v>
      </c>
      <c r="H126" s="190" t="s">
        <v>319</v>
      </c>
      <c r="I126" s="190" t="s">
        <v>164</v>
      </c>
      <c r="J126" s="190" t="s">
        <v>164</v>
      </c>
      <c r="K126" s="190" t="s">
        <v>164</v>
      </c>
      <c r="L126" s="190" t="s">
        <v>440</v>
      </c>
      <c r="M126" s="190" t="s">
        <v>164</v>
      </c>
      <c r="N126" s="190" t="s">
        <v>164</v>
      </c>
      <c r="O126" s="167"/>
      <c r="P126" s="166" t="s">
        <v>6</v>
      </c>
      <c r="Q126" s="167"/>
      <c r="R126" s="2"/>
      <c r="S126" s="172" t="s">
        <v>8</v>
      </c>
      <c r="T126" s="2"/>
      <c r="U126" s="2"/>
      <c r="V126" s="2"/>
      <c r="W126" s="2"/>
      <c r="X126" s="2"/>
      <c r="Y126" s="2"/>
    </row>
    <row r="127" spans="1:25" ht="15.75">
      <c r="A127" s="172" t="s">
        <v>9</v>
      </c>
      <c r="B127" s="190" t="s">
        <v>247</v>
      </c>
      <c r="C127" s="190" t="s">
        <v>164</v>
      </c>
      <c r="D127" s="190" t="s">
        <v>164</v>
      </c>
      <c r="E127" s="190" t="s">
        <v>164</v>
      </c>
      <c r="F127" s="190" t="s">
        <v>164</v>
      </c>
      <c r="G127" s="190" t="s">
        <v>164</v>
      </c>
      <c r="H127" s="190" t="s">
        <v>320</v>
      </c>
      <c r="I127" s="190" t="s">
        <v>164</v>
      </c>
      <c r="J127" s="190" t="s">
        <v>164</v>
      </c>
      <c r="K127" s="190" t="s">
        <v>164</v>
      </c>
      <c r="L127" s="190" t="s">
        <v>439</v>
      </c>
      <c r="M127" s="190" t="s">
        <v>164</v>
      </c>
      <c r="N127" s="190" t="s">
        <v>164</v>
      </c>
      <c r="O127" s="167"/>
      <c r="P127" s="166" t="s">
        <v>6</v>
      </c>
      <c r="Q127" s="167"/>
      <c r="R127" s="2"/>
      <c r="S127" s="172" t="s">
        <v>9</v>
      </c>
      <c r="T127" s="2"/>
      <c r="U127" s="2"/>
      <c r="V127" s="2"/>
      <c r="W127" s="2"/>
      <c r="X127" s="2"/>
      <c r="Y127" s="2"/>
    </row>
    <row r="128" spans="1:25" ht="15.75">
      <c r="A128" s="172" t="s">
        <v>10</v>
      </c>
      <c r="B128" s="190" t="s">
        <v>583</v>
      </c>
      <c r="C128" s="190" t="s">
        <v>164</v>
      </c>
      <c r="D128" s="190" t="s">
        <v>470</v>
      </c>
      <c r="E128" s="190" t="s">
        <v>164</v>
      </c>
      <c r="F128" s="190" t="s">
        <v>164</v>
      </c>
      <c r="G128" s="190" t="s">
        <v>164</v>
      </c>
      <c r="H128" s="190" t="s">
        <v>164</v>
      </c>
      <c r="I128" s="190" t="s">
        <v>164</v>
      </c>
      <c r="J128" s="190" t="s">
        <v>164</v>
      </c>
      <c r="K128" s="190" t="s">
        <v>164</v>
      </c>
      <c r="L128" s="190" t="s">
        <v>439</v>
      </c>
      <c r="M128" s="190" t="s">
        <v>164</v>
      </c>
      <c r="N128" s="190" t="s">
        <v>164</v>
      </c>
      <c r="O128" s="167"/>
      <c r="P128" s="166" t="s">
        <v>6</v>
      </c>
      <c r="Q128" s="167"/>
      <c r="R128" s="2"/>
      <c r="S128" s="172" t="s">
        <v>10</v>
      </c>
      <c r="T128" s="2"/>
      <c r="U128" s="2"/>
      <c r="V128" s="2"/>
      <c r="W128" s="2"/>
      <c r="X128" s="2"/>
      <c r="Y128" s="2"/>
    </row>
    <row r="129" spans="1:25" ht="15.75">
      <c r="A129" s="172" t="s">
        <v>11</v>
      </c>
      <c r="B129" s="190" t="s">
        <v>255</v>
      </c>
      <c r="C129" s="190" t="s">
        <v>164</v>
      </c>
      <c r="D129" s="190" t="s">
        <v>164</v>
      </c>
      <c r="E129" s="190" t="s">
        <v>164</v>
      </c>
      <c r="F129" s="190" t="s">
        <v>164</v>
      </c>
      <c r="G129" s="190" t="s">
        <v>164</v>
      </c>
      <c r="H129" s="190" t="s">
        <v>321</v>
      </c>
      <c r="I129" s="190" t="s">
        <v>164</v>
      </c>
      <c r="J129" s="190" t="s">
        <v>164</v>
      </c>
      <c r="K129" s="190" t="s">
        <v>164</v>
      </c>
      <c r="L129" s="190" t="s">
        <v>438</v>
      </c>
      <c r="M129" s="190" t="s">
        <v>164</v>
      </c>
      <c r="N129" s="190" t="s">
        <v>164</v>
      </c>
      <c r="O129" s="167"/>
      <c r="P129" s="166" t="s">
        <v>6</v>
      </c>
      <c r="Q129" s="167"/>
      <c r="R129" s="2"/>
      <c r="S129" s="172" t="s">
        <v>11</v>
      </c>
      <c r="T129" s="2"/>
      <c r="U129" s="2"/>
      <c r="V129" s="2"/>
      <c r="W129" s="2"/>
      <c r="X129" s="2"/>
      <c r="Y129" s="2"/>
    </row>
    <row r="130" spans="1:25" ht="15.75">
      <c r="A130" s="172" t="s">
        <v>12</v>
      </c>
      <c r="B130" s="190" t="s">
        <v>214</v>
      </c>
      <c r="C130" s="190" t="s">
        <v>214</v>
      </c>
      <c r="D130" s="190" t="s">
        <v>214</v>
      </c>
      <c r="E130" s="190" t="s">
        <v>214</v>
      </c>
      <c r="F130" s="190" t="s">
        <v>214</v>
      </c>
      <c r="G130" s="190" t="s">
        <v>214</v>
      </c>
      <c r="H130" s="190" t="s">
        <v>214</v>
      </c>
      <c r="I130" s="190" t="s">
        <v>214</v>
      </c>
      <c r="J130" s="190" t="s">
        <v>214</v>
      </c>
      <c r="K130" s="190" t="s">
        <v>214</v>
      </c>
      <c r="L130" s="190" t="s">
        <v>214</v>
      </c>
      <c r="M130" s="190" t="s">
        <v>214</v>
      </c>
      <c r="N130" s="190" t="s">
        <v>214</v>
      </c>
      <c r="O130" s="167"/>
      <c r="P130" s="166"/>
      <c r="Q130" s="167"/>
      <c r="R130" s="2"/>
      <c r="S130" s="172" t="s">
        <v>12</v>
      </c>
      <c r="T130" s="2"/>
      <c r="U130" s="2"/>
      <c r="V130" s="2"/>
      <c r="W130" s="2"/>
      <c r="X130" s="2"/>
      <c r="Y130" s="2"/>
    </row>
    <row r="131" spans="1:25" ht="15.75">
      <c r="A131" s="172" t="s">
        <v>13</v>
      </c>
      <c r="B131" s="190" t="s">
        <v>255</v>
      </c>
      <c r="C131" s="190" t="s">
        <v>164</v>
      </c>
      <c r="D131" s="190"/>
      <c r="E131" s="190" t="s">
        <v>164</v>
      </c>
      <c r="F131" s="190" t="s">
        <v>164</v>
      </c>
      <c r="G131" s="190" t="s">
        <v>164</v>
      </c>
      <c r="H131" s="190" t="s">
        <v>321</v>
      </c>
      <c r="I131" s="190" t="s">
        <v>164</v>
      </c>
      <c r="J131" s="190" t="s">
        <v>389</v>
      </c>
      <c r="K131" s="190" t="s">
        <v>164</v>
      </c>
      <c r="L131" s="190" t="s">
        <v>438</v>
      </c>
      <c r="M131" s="190" t="s">
        <v>164</v>
      </c>
      <c r="N131" s="190" t="s">
        <v>474</v>
      </c>
      <c r="O131" s="167"/>
      <c r="P131" s="166" t="s">
        <v>6</v>
      </c>
      <c r="Q131" s="167"/>
      <c r="R131" s="2"/>
      <c r="S131" s="172" t="s">
        <v>13</v>
      </c>
      <c r="T131" s="2"/>
      <c r="U131" s="2"/>
      <c r="V131" s="2"/>
      <c r="W131" s="2"/>
      <c r="X131" s="2"/>
      <c r="Y131" s="2"/>
    </row>
    <row r="132" spans="1:25" ht="15.75">
      <c r="A132" s="174"/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6"/>
      <c r="P132" s="1"/>
      <c r="Q132" s="6"/>
      <c r="R132" s="2"/>
      <c r="S132" s="174"/>
      <c r="T132" s="2"/>
      <c r="U132" s="2"/>
      <c r="V132" s="2"/>
      <c r="W132" s="2"/>
      <c r="X132" s="2"/>
      <c r="Y132" s="2"/>
    </row>
    <row r="133" spans="1:25" ht="15.75">
      <c r="A133" s="178" t="s">
        <v>86</v>
      </c>
      <c r="B133" s="198" t="str">
        <f>$T$5</f>
        <v>Barnet/Shaftesbury</v>
      </c>
      <c r="C133" s="198"/>
      <c r="D133" s="198" t="str">
        <f>$T$6</f>
        <v>Dacorum &amp; Tring</v>
      </c>
      <c r="E133" s="198"/>
      <c r="F133" s="198" t="str">
        <f>$T$7</f>
        <v>Herts&amp;Ware/Enfield</v>
      </c>
      <c r="G133" s="198"/>
      <c r="H133" s="198" t="str">
        <f>$T$8</f>
        <v>Watford H</v>
      </c>
      <c r="I133" s="198"/>
      <c r="J133" s="198" t="str">
        <f>$T$9</f>
        <v>St.Albans AC</v>
      </c>
      <c r="K133" s="198"/>
      <c r="L133" s="198" t="str">
        <f>$T$10</f>
        <v>Thurrock H</v>
      </c>
      <c r="M133" s="198"/>
      <c r="N133" s="198" t="str">
        <f>$T$11</f>
        <v>Southend AC</v>
      </c>
      <c r="O133" s="33"/>
      <c r="P133" s="32" t="str">
        <f>$T$12</f>
        <v>blank</v>
      </c>
      <c r="Q133" s="33"/>
      <c r="R133" s="2" t="s">
        <v>87</v>
      </c>
      <c r="S133" s="178" t="s">
        <v>86</v>
      </c>
      <c r="T133" s="2"/>
      <c r="U133" s="2"/>
      <c r="V133" s="2"/>
      <c r="W133" s="2"/>
      <c r="X133" s="2"/>
      <c r="Y133" s="2"/>
    </row>
    <row r="134" spans="1:25" ht="15.75">
      <c r="A134" s="174" t="s">
        <v>2</v>
      </c>
      <c r="B134" s="199" t="s">
        <v>256</v>
      </c>
      <c r="C134" s="199" t="s">
        <v>164</v>
      </c>
      <c r="D134" s="199" t="s">
        <v>366</v>
      </c>
      <c r="E134" s="199" t="s">
        <v>164</v>
      </c>
      <c r="F134" s="199" t="s">
        <v>497</v>
      </c>
      <c r="G134" s="199" t="s">
        <v>164</v>
      </c>
      <c r="H134" s="199" t="s">
        <v>312</v>
      </c>
      <c r="I134" s="199" t="s">
        <v>164</v>
      </c>
      <c r="J134" s="199" t="s">
        <v>559</v>
      </c>
      <c r="K134" s="199" t="s">
        <v>164</v>
      </c>
      <c r="L134" s="199" t="s">
        <v>441</v>
      </c>
      <c r="M134" s="199" t="s">
        <v>164</v>
      </c>
      <c r="N134" s="199" t="s">
        <v>478</v>
      </c>
      <c r="O134" s="169"/>
      <c r="P134" s="168" t="s">
        <v>6</v>
      </c>
      <c r="Q134" s="169"/>
      <c r="R134" s="2"/>
      <c r="S134" s="174" t="s">
        <v>2</v>
      </c>
      <c r="T134" s="2"/>
      <c r="U134" s="2"/>
      <c r="V134" s="2"/>
      <c r="W134" s="2"/>
      <c r="X134" s="2"/>
      <c r="Y134" s="2"/>
    </row>
    <row r="135" spans="1:25" ht="15.75">
      <c r="A135" s="174" t="s">
        <v>3</v>
      </c>
      <c r="B135" s="199" t="s">
        <v>581</v>
      </c>
      <c r="C135" s="199" t="s">
        <v>164</v>
      </c>
      <c r="D135" s="199" t="s">
        <v>367</v>
      </c>
      <c r="E135" s="199" t="s">
        <v>164</v>
      </c>
      <c r="F135" s="199" t="s">
        <v>497</v>
      </c>
      <c r="G135" s="199" t="s">
        <v>164</v>
      </c>
      <c r="H135" s="199" t="s">
        <v>312</v>
      </c>
      <c r="I135" s="199" t="s">
        <v>164</v>
      </c>
      <c r="J135" s="199" t="s">
        <v>559</v>
      </c>
      <c r="K135" s="199" t="s">
        <v>164</v>
      </c>
      <c r="L135" s="199" t="s">
        <v>441</v>
      </c>
      <c r="M135" s="199" t="s">
        <v>164</v>
      </c>
      <c r="N135" s="199" t="s">
        <v>478</v>
      </c>
      <c r="O135" s="169"/>
      <c r="P135" s="168" t="s">
        <v>6</v>
      </c>
      <c r="Q135" s="169"/>
      <c r="R135" s="2"/>
      <c r="S135" s="174" t="s">
        <v>3</v>
      </c>
      <c r="T135" s="2"/>
      <c r="U135" s="2"/>
      <c r="V135" s="2"/>
      <c r="W135" s="2"/>
      <c r="X135" s="2"/>
      <c r="Y135" s="2"/>
    </row>
    <row r="136" spans="1:25" ht="15.75">
      <c r="A136" s="174" t="s">
        <v>53</v>
      </c>
      <c r="B136" s="199" t="s">
        <v>257</v>
      </c>
      <c r="C136" s="199" t="s">
        <v>164</v>
      </c>
      <c r="D136" s="199" t="s">
        <v>368</v>
      </c>
      <c r="E136" s="199" t="s">
        <v>164</v>
      </c>
      <c r="F136" s="199" t="s">
        <v>498</v>
      </c>
      <c r="G136" s="199" t="s">
        <v>164</v>
      </c>
      <c r="H136" s="199" t="s">
        <v>326</v>
      </c>
      <c r="I136" s="199" t="s">
        <v>164</v>
      </c>
      <c r="J136" s="199" t="s">
        <v>384</v>
      </c>
      <c r="K136" s="199" t="s">
        <v>164</v>
      </c>
      <c r="L136" s="199" t="s">
        <v>411</v>
      </c>
      <c r="M136" s="199" t="s">
        <v>164</v>
      </c>
      <c r="N136" s="199" t="s">
        <v>479</v>
      </c>
      <c r="O136" s="169"/>
      <c r="P136" s="168" t="s">
        <v>6</v>
      </c>
      <c r="Q136" s="169"/>
      <c r="R136" s="2"/>
      <c r="S136" s="174" t="s">
        <v>53</v>
      </c>
      <c r="T136" s="2"/>
      <c r="U136" s="2"/>
      <c r="V136" s="2"/>
      <c r="W136" s="2"/>
      <c r="X136" s="2"/>
      <c r="Y136" s="2"/>
    </row>
    <row r="137" spans="1:25" ht="15.75">
      <c r="A137" s="174" t="s">
        <v>5</v>
      </c>
      <c r="B137" s="199" t="s">
        <v>257</v>
      </c>
      <c r="C137" s="199" t="s">
        <v>164</v>
      </c>
      <c r="D137" s="199" t="s">
        <v>370</v>
      </c>
      <c r="E137" s="199" t="s">
        <v>164</v>
      </c>
      <c r="F137" s="199" t="s">
        <v>499</v>
      </c>
      <c r="G137" s="199" t="s">
        <v>164</v>
      </c>
      <c r="H137" s="199" t="s">
        <v>313</v>
      </c>
      <c r="I137" s="199" t="s">
        <v>164</v>
      </c>
      <c r="J137" s="199" t="s">
        <v>385</v>
      </c>
      <c r="K137" s="199" t="s">
        <v>164</v>
      </c>
      <c r="L137" s="199" t="s">
        <v>418</v>
      </c>
      <c r="M137" s="199" t="s">
        <v>164</v>
      </c>
      <c r="N137" s="199" t="s">
        <v>164</v>
      </c>
      <c r="O137" s="169"/>
      <c r="P137" s="168" t="s">
        <v>6</v>
      </c>
      <c r="Q137" s="169"/>
      <c r="R137" s="2"/>
      <c r="S137" s="174" t="s">
        <v>5</v>
      </c>
      <c r="T137" s="2"/>
      <c r="U137" s="2"/>
      <c r="V137" s="2"/>
      <c r="W137" s="2"/>
      <c r="X137" s="2"/>
      <c r="Y137" s="2"/>
    </row>
    <row r="138" spans="1:25" ht="15.75">
      <c r="A138" s="174" t="s">
        <v>51</v>
      </c>
      <c r="B138" s="199" t="s">
        <v>258</v>
      </c>
      <c r="C138" s="199" t="s">
        <v>164</v>
      </c>
      <c r="D138" s="199" t="s">
        <v>369</v>
      </c>
      <c r="E138" s="199" t="s">
        <v>164</v>
      </c>
      <c r="F138" s="199" t="s">
        <v>500</v>
      </c>
      <c r="G138" s="199" t="s">
        <v>164</v>
      </c>
      <c r="H138" s="199" t="s">
        <v>314</v>
      </c>
      <c r="I138" s="199" t="s">
        <v>164</v>
      </c>
      <c r="J138" s="199" t="s">
        <v>386</v>
      </c>
      <c r="K138" s="199" t="s">
        <v>164</v>
      </c>
      <c r="L138" s="199" t="s">
        <v>442</v>
      </c>
      <c r="M138" s="199" t="s">
        <v>164</v>
      </c>
      <c r="N138" s="199" t="s">
        <v>164</v>
      </c>
      <c r="O138" s="169"/>
      <c r="P138" s="168" t="s">
        <v>6</v>
      </c>
      <c r="Q138" s="169"/>
      <c r="R138" s="2"/>
      <c r="S138" s="174" t="s">
        <v>51</v>
      </c>
      <c r="T138" s="2"/>
      <c r="U138" s="2"/>
      <c r="V138" s="2"/>
      <c r="W138" s="2"/>
      <c r="X138" s="2"/>
      <c r="Y138" s="2"/>
    </row>
    <row r="139" spans="1:25" ht="15.75">
      <c r="A139" s="172" t="s">
        <v>93</v>
      </c>
      <c r="B139" s="199" t="s">
        <v>259</v>
      </c>
      <c r="C139" s="199" t="s">
        <v>164</v>
      </c>
      <c r="D139" s="199" t="s">
        <v>368</v>
      </c>
      <c r="E139" s="199" t="s">
        <v>164</v>
      </c>
      <c r="F139" s="199" t="s">
        <v>164</v>
      </c>
      <c r="G139" s="199" t="s">
        <v>164</v>
      </c>
      <c r="H139" s="199" t="s">
        <v>315</v>
      </c>
      <c r="I139" s="199" t="s">
        <v>164</v>
      </c>
      <c r="J139" s="199" t="s">
        <v>164</v>
      </c>
      <c r="K139" s="199" t="s">
        <v>164</v>
      </c>
      <c r="L139" s="199" t="s">
        <v>417</v>
      </c>
      <c r="M139" s="199" t="s">
        <v>164</v>
      </c>
      <c r="N139" s="199" t="s">
        <v>480</v>
      </c>
      <c r="O139" s="169"/>
      <c r="P139" s="168" t="s">
        <v>6</v>
      </c>
      <c r="Q139" s="169"/>
      <c r="R139" s="2"/>
      <c r="S139" s="172" t="s">
        <v>93</v>
      </c>
      <c r="T139" s="2"/>
      <c r="U139" s="2"/>
      <c r="V139" s="2"/>
      <c r="W139" s="2"/>
      <c r="X139" s="2"/>
      <c r="Y139" s="2"/>
    </row>
    <row r="140" spans="1:25" ht="15.75">
      <c r="A140" s="172" t="s">
        <v>149</v>
      </c>
      <c r="B140" s="199"/>
      <c r="C140" s="199" t="s">
        <v>164</v>
      </c>
      <c r="D140" s="199" t="s">
        <v>164</v>
      </c>
      <c r="E140" s="199" t="s">
        <v>164</v>
      </c>
      <c r="F140" s="199" t="s">
        <v>164</v>
      </c>
      <c r="G140" s="199" t="s">
        <v>164</v>
      </c>
      <c r="H140" s="199" t="s">
        <v>164</v>
      </c>
      <c r="I140" s="199" t="s">
        <v>164</v>
      </c>
      <c r="J140" s="199" t="s">
        <v>164</v>
      </c>
      <c r="K140" s="199" t="s">
        <v>164</v>
      </c>
      <c r="L140" s="199" t="s">
        <v>164</v>
      </c>
      <c r="M140" s="199" t="s">
        <v>164</v>
      </c>
      <c r="N140" s="199" t="s">
        <v>164</v>
      </c>
      <c r="O140" s="169"/>
      <c r="P140" s="168" t="s">
        <v>6</v>
      </c>
      <c r="Q140" s="169"/>
      <c r="R140" s="2"/>
      <c r="S140" s="172" t="s">
        <v>149</v>
      </c>
      <c r="T140" s="2"/>
      <c r="U140" s="2"/>
      <c r="V140" s="2"/>
      <c r="W140" s="2"/>
      <c r="X140" s="2"/>
      <c r="Y140" s="2"/>
    </row>
    <row r="141" spans="1:25" ht="15.75">
      <c r="A141" s="172" t="s">
        <v>7</v>
      </c>
      <c r="B141" s="199" t="s">
        <v>259</v>
      </c>
      <c r="C141" s="199" t="s">
        <v>164</v>
      </c>
      <c r="D141" s="199" t="s">
        <v>374</v>
      </c>
      <c r="E141" s="199" t="s">
        <v>164</v>
      </c>
      <c r="F141" s="199" t="s">
        <v>164</v>
      </c>
      <c r="G141" s="199" t="s">
        <v>164</v>
      </c>
      <c r="H141" s="199" t="s">
        <v>315</v>
      </c>
      <c r="I141" s="199" t="s">
        <v>164</v>
      </c>
      <c r="J141" s="199" t="s">
        <v>387</v>
      </c>
      <c r="K141" s="199" t="s">
        <v>164</v>
      </c>
      <c r="L141" s="199" t="s">
        <v>443</v>
      </c>
      <c r="M141" s="199" t="s">
        <v>164</v>
      </c>
      <c r="N141" s="199" t="s">
        <v>480</v>
      </c>
      <c r="O141" s="169"/>
      <c r="P141" s="168" t="s">
        <v>6</v>
      </c>
      <c r="Q141" s="169"/>
      <c r="R141" s="2"/>
      <c r="S141" s="172" t="s">
        <v>7</v>
      </c>
      <c r="T141" s="2"/>
      <c r="U141" s="2"/>
      <c r="V141" s="2"/>
      <c r="W141" s="2"/>
      <c r="X141" s="2"/>
      <c r="Y141" s="2"/>
    </row>
    <row r="142" spans="1:25" ht="15.75">
      <c r="A142" s="172" t="s">
        <v>8</v>
      </c>
      <c r="B142" s="199" t="s">
        <v>260</v>
      </c>
      <c r="C142" s="199" t="s">
        <v>164</v>
      </c>
      <c r="D142" s="199" t="s">
        <v>368</v>
      </c>
      <c r="E142" s="199" t="s">
        <v>164</v>
      </c>
      <c r="F142" s="199" t="s">
        <v>498</v>
      </c>
      <c r="G142" s="199" t="s">
        <v>164</v>
      </c>
      <c r="H142" s="199" t="s">
        <v>316</v>
      </c>
      <c r="I142" s="199" t="s">
        <v>164</v>
      </c>
      <c r="J142" s="199" t="s">
        <v>383</v>
      </c>
      <c r="K142" s="199" t="s">
        <v>164</v>
      </c>
      <c r="L142" s="199" t="s">
        <v>411</v>
      </c>
      <c r="M142" s="199" t="s">
        <v>164</v>
      </c>
      <c r="N142" s="199" t="s">
        <v>164</v>
      </c>
      <c r="O142" s="169"/>
      <c r="P142" s="168" t="s">
        <v>6</v>
      </c>
      <c r="Q142" s="169"/>
      <c r="R142" s="2"/>
      <c r="S142" s="172" t="s">
        <v>8</v>
      </c>
      <c r="T142" s="2"/>
      <c r="U142" s="2"/>
      <c r="V142" s="2"/>
      <c r="W142" s="2"/>
      <c r="X142" s="2"/>
      <c r="Y142" s="2"/>
    </row>
    <row r="143" spans="1:25" ht="15.75">
      <c r="A143" s="172" t="s">
        <v>10</v>
      </c>
      <c r="B143" s="199" t="s">
        <v>260</v>
      </c>
      <c r="C143" s="199" t="s">
        <v>164</v>
      </c>
      <c r="D143" s="199" t="s">
        <v>367</v>
      </c>
      <c r="E143" s="199" t="s">
        <v>164</v>
      </c>
      <c r="F143" s="199" t="s">
        <v>164</v>
      </c>
      <c r="G143" s="199" t="s">
        <v>164</v>
      </c>
      <c r="H143" s="199" t="s">
        <v>317</v>
      </c>
      <c r="I143" s="199" t="s">
        <v>164</v>
      </c>
      <c r="J143" s="199" t="s">
        <v>391</v>
      </c>
      <c r="K143" s="199" t="s">
        <v>164</v>
      </c>
      <c r="L143" s="199" t="s">
        <v>444</v>
      </c>
      <c r="M143" s="199" t="s">
        <v>164</v>
      </c>
      <c r="N143" s="199" t="s">
        <v>164</v>
      </c>
      <c r="O143" s="169"/>
      <c r="P143" s="168" t="s">
        <v>6</v>
      </c>
      <c r="Q143" s="169"/>
      <c r="R143" s="2"/>
      <c r="S143" s="172" t="s">
        <v>10</v>
      </c>
      <c r="T143" s="2"/>
      <c r="U143" s="2"/>
      <c r="V143" s="2"/>
      <c r="W143" s="2"/>
      <c r="X143" s="2"/>
      <c r="Y143" s="2"/>
    </row>
    <row r="144" spans="1:25" ht="15.75">
      <c r="A144" s="172" t="s">
        <v>11</v>
      </c>
      <c r="B144" s="199" t="s">
        <v>261</v>
      </c>
      <c r="C144" s="199" t="s">
        <v>164</v>
      </c>
      <c r="D144" s="199" t="s">
        <v>367</v>
      </c>
      <c r="E144" s="199" t="s">
        <v>164</v>
      </c>
      <c r="F144" s="199" t="s">
        <v>164</v>
      </c>
      <c r="G144" s="199" t="s">
        <v>164</v>
      </c>
      <c r="H144" s="199" t="s">
        <v>318</v>
      </c>
      <c r="I144" s="199" t="s">
        <v>164</v>
      </c>
      <c r="J144" s="199" t="s">
        <v>388</v>
      </c>
      <c r="K144" s="199" t="s">
        <v>164</v>
      </c>
      <c r="L144" s="199" t="s">
        <v>419</v>
      </c>
      <c r="M144" s="199" t="s">
        <v>164</v>
      </c>
      <c r="N144" s="199" t="s">
        <v>481</v>
      </c>
      <c r="O144" s="169"/>
      <c r="P144" s="168" t="s">
        <v>6</v>
      </c>
      <c r="Q144" s="169"/>
      <c r="R144" s="2"/>
      <c r="S144" s="172" t="s">
        <v>11</v>
      </c>
      <c r="T144" s="2"/>
      <c r="U144" s="2"/>
      <c r="V144" s="2"/>
      <c r="W144" s="2"/>
      <c r="X144" s="2"/>
      <c r="Y144" s="2"/>
    </row>
    <row r="145" spans="1:25" ht="15.75">
      <c r="A145" s="172" t="s">
        <v>12</v>
      </c>
      <c r="B145" s="199" t="s">
        <v>262</v>
      </c>
      <c r="C145" s="199" t="s">
        <v>164</v>
      </c>
      <c r="D145" s="199" t="s">
        <v>370</v>
      </c>
      <c r="E145" s="199" t="s">
        <v>164</v>
      </c>
      <c r="F145" s="199" t="s">
        <v>164</v>
      </c>
      <c r="G145" s="199" t="s">
        <v>164</v>
      </c>
      <c r="H145" s="199" t="s">
        <v>318</v>
      </c>
      <c r="I145" s="199" t="s">
        <v>164</v>
      </c>
      <c r="J145" s="199" t="s">
        <v>164</v>
      </c>
      <c r="K145" s="199" t="s">
        <v>164</v>
      </c>
      <c r="L145" s="199" t="s">
        <v>415</v>
      </c>
      <c r="M145" s="199" t="s">
        <v>164</v>
      </c>
      <c r="N145" s="199" t="s">
        <v>164</v>
      </c>
      <c r="O145" s="169"/>
      <c r="P145" s="168" t="s">
        <v>6</v>
      </c>
      <c r="Q145" s="169"/>
      <c r="R145" s="2"/>
      <c r="S145" s="172" t="s">
        <v>12</v>
      </c>
      <c r="T145" s="2"/>
      <c r="U145" s="2"/>
      <c r="V145" s="2"/>
      <c r="W145" s="2"/>
      <c r="X145" s="2"/>
      <c r="Y145" s="2"/>
    </row>
    <row r="146" spans="1:25" ht="15.75">
      <c r="A146" s="172" t="s">
        <v>13</v>
      </c>
      <c r="B146" s="199" t="s">
        <v>263</v>
      </c>
      <c r="C146" s="199" t="s">
        <v>164</v>
      </c>
      <c r="D146" s="199" t="s">
        <v>375</v>
      </c>
      <c r="E146" s="199" t="s">
        <v>164</v>
      </c>
      <c r="F146" s="199" t="s">
        <v>164</v>
      </c>
      <c r="G146" s="199" t="s">
        <v>164</v>
      </c>
      <c r="H146" s="199" t="s">
        <v>313</v>
      </c>
      <c r="I146" s="199" t="s">
        <v>164</v>
      </c>
      <c r="J146" s="199" t="s">
        <v>389</v>
      </c>
      <c r="K146" s="199" t="s">
        <v>164</v>
      </c>
      <c r="L146" s="199" t="s">
        <v>444</v>
      </c>
      <c r="M146" s="199" t="s">
        <v>164</v>
      </c>
      <c r="N146" s="199" t="s">
        <v>481</v>
      </c>
      <c r="O146" s="169"/>
      <c r="P146" s="168" t="s">
        <v>6</v>
      </c>
      <c r="Q146" s="169"/>
      <c r="R146" s="2"/>
      <c r="S146" s="172" t="s">
        <v>13</v>
      </c>
      <c r="T146" s="2"/>
      <c r="U146" s="2"/>
      <c r="V146" s="2"/>
      <c r="W146" s="2"/>
      <c r="X146" s="2"/>
      <c r="Y146" s="2"/>
    </row>
    <row r="147" spans="1:25" ht="15.75">
      <c r="A147" s="172" t="s">
        <v>14</v>
      </c>
      <c r="B147" s="200" t="str">
        <f>$T$5</f>
        <v>Barnet/Shaftesbury</v>
      </c>
      <c r="C147" s="201"/>
      <c r="D147" s="200" t="str">
        <f>$T$6</f>
        <v>Dacorum &amp; Tring</v>
      </c>
      <c r="E147" s="201"/>
      <c r="F147" s="200" t="str">
        <f>$T$7</f>
        <v>Herts&amp;Ware/Enfield</v>
      </c>
      <c r="G147" s="201"/>
      <c r="H147" s="200" t="str">
        <f>$T$8</f>
        <v>Watford H</v>
      </c>
      <c r="I147" s="201"/>
      <c r="J147" s="200" t="str">
        <f>$T$9</f>
        <v>St.Albans AC</v>
      </c>
      <c r="K147" s="201"/>
      <c r="L147" s="200" t="str">
        <f>$T$10</f>
        <v>Thurrock H</v>
      </c>
      <c r="M147" s="201"/>
      <c r="N147" s="200" t="str">
        <f>$T$11</f>
        <v>Southend AC</v>
      </c>
      <c r="O147" s="169"/>
      <c r="P147" s="31" t="str">
        <f>$T$12</f>
        <v>blank</v>
      </c>
      <c r="Q147" s="169"/>
      <c r="R147" s="2"/>
      <c r="S147" s="172" t="s">
        <v>14</v>
      </c>
      <c r="T147" s="2"/>
      <c r="U147" s="2"/>
      <c r="V147" s="2"/>
      <c r="W147" s="2"/>
      <c r="X147" s="2"/>
      <c r="Y147" s="2"/>
    </row>
    <row r="148" spans="1:25" ht="15.75">
      <c r="A148" s="172"/>
      <c r="B148" s="189" t="s">
        <v>15</v>
      </c>
      <c r="C148" s="184"/>
      <c r="D148" s="189" t="s">
        <v>15</v>
      </c>
      <c r="E148" s="184"/>
      <c r="F148" s="189" t="s">
        <v>15</v>
      </c>
      <c r="G148" s="184"/>
      <c r="H148" s="189" t="s">
        <v>15</v>
      </c>
      <c r="I148" s="184"/>
      <c r="J148" s="189" t="s">
        <v>15</v>
      </c>
      <c r="K148" s="184"/>
      <c r="L148" s="189" t="s">
        <v>15</v>
      </c>
      <c r="M148" s="184"/>
      <c r="N148" s="189" t="s">
        <v>15</v>
      </c>
      <c r="O148" s="6"/>
      <c r="P148" s="3" t="s">
        <v>15</v>
      </c>
      <c r="Q148" s="6"/>
      <c r="R148" s="2" t="s">
        <v>88</v>
      </c>
      <c r="S148" s="172"/>
      <c r="T148" s="2"/>
      <c r="U148" s="2"/>
      <c r="V148" s="2"/>
      <c r="W148" s="2"/>
      <c r="X148" s="2"/>
      <c r="Y148" s="2"/>
    </row>
    <row r="149" spans="1:25" ht="15.75">
      <c r="A149" s="174" t="s">
        <v>2</v>
      </c>
      <c r="B149" s="199" t="s">
        <v>581</v>
      </c>
      <c r="C149" s="199" t="s">
        <v>164</v>
      </c>
      <c r="D149" s="199" t="s">
        <v>371</v>
      </c>
      <c r="E149" s="199" t="s">
        <v>164</v>
      </c>
      <c r="F149" s="199" t="s">
        <v>496</v>
      </c>
      <c r="G149" s="199" t="s">
        <v>164</v>
      </c>
      <c r="H149" s="199" t="s">
        <v>315</v>
      </c>
      <c r="I149" s="199" t="s">
        <v>164</v>
      </c>
      <c r="J149" s="199" t="s">
        <v>383</v>
      </c>
      <c r="K149" s="199" t="s">
        <v>164</v>
      </c>
      <c r="L149" s="199" t="s">
        <v>414</v>
      </c>
      <c r="M149" s="199" t="s">
        <v>164</v>
      </c>
      <c r="N149" s="199" t="s">
        <v>482</v>
      </c>
      <c r="O149" s="169"/>
      <c r="P149" s="168" t="s">
        <v>6</v>
      </c>
      <c r="Q149" s="169"/>
      <c r="R149" s="2"/>
      <c r="S149" s="174" t="s">
        <v>2</v>
      </c>
      <c r="T149" s="2"/>
      <c r="U149" s="2"/>
      <c r="V149" s="2"/>
      <c r="W149" s="2"/>
      <c r="X149" s="2"/>
      <c r="Y149" s="2"/>
    </row>
    <row r="150" spans="1:25" ht="15.75">
      <c r="A150" s="174" t="s">
        <v>3</v>
      </c>
      <c r="B150" s="199" t="s">
        <v>264</v>
      </c>
      <c r="C150" s="199" t="s">
        <v>164</v>
      </c>
      <c r="D150" s="199" t="s">
        <v>372</v>
      </c>
      <c r="E150" s="199" t="s">
        <v>164</v>
      </c>
      <c r="F150" s="199" t="s">
        <v>496</v>
      </c>
      <c r="G150" s="199" t="s">
        <v>164</v>
      </c>
      <c r="H150" s="199" t="s">
        <v>325</v>
      </c>
      <c r="I150" s="199" t="s">
        <v>164</v>
      </c>
      <c r="J150" s="199" t="s">
        <v>164</v>
      </c>
      <c r="K150" s="199" t="s">
        <v>164</v>
      </c>
      <c r="L150" s="199" t="s">
        <v>413</v>
      </c>
      <c r="M150" s="199" t="s">
        <v>164</v>
      </c>
      <c r="N150" s="199" t="s">
        <v>482</v>
      </c>
      <c r="O150" s="169"/>
      <c r="P150" s="168" t="s">
        <v>6</v>
      </c>
      <c r="Q150" s="169"/>
      <c r="R150" s="2"/>
      <c r="S150" s="174" t="s">
        <v>3</v>
      </c>
      <c r="T150" s="2"/>
      <c r="U150" s="2"/>
      <c r="V150" s="2"/>
      <c r="W150" s="2"/>
      <c r="X150" s="2"/>
      <c r="Y150" s="2"/>
    </row>
    <row r="151" spans="1:25" ht="15.75">
      <c r="A151" s="174" t="s">
        <v>53</v>
      </c>
      <c r="B151" s="199" t="s">
        <v>265</v>
      </c>
      <c r="C151" s="199" t="s">
        <v>164</v>
      </c>
      <c r="D151" s="199" t="s">
        <v>372</v>
      </c>
      <c r="E151" s="199" t="s">
        <v>164</v>
      </c>
      <c r="F151" s="199" t="s">
        <v>164</v>
      </c>
      <c r="G151" s="199" t="s">
        <v>164</v>
      </c>
      <c r="H151" s="199"/>
      <c r="I151" s="199" t="s">
        <v>164</v>
      </c>
      <c r="J151" s="199" t="s">
        <v>389</v>
      </c>
      <c r="K151" s="199" t="s">
        <v>164</v>
      </c>
      <c r="L151" s="199" t="s">
        <v>416</v>
      </c>
      <c r="M151" s="199" t="s">
        <v>164</v>
      </c>
      <c r="N151" s="199" t="s">
        <v>164</v>
      </c>
      <c r="O151" s="169"/>
      <c r="P151" s="168" t="s">
        <v>6</v>
      </c>
      <c r="Q151" s="169"/>
      <c r="R151" s="2"/>
      <c r="S151" s="174" t="s">
        <v>53</v>
      </c>
      <c r="T151" s="2"/>
      <c r="U151" s="2"/>
      <c r="V151" s="2"/>
      <c r="W151" s="2"/>
      <c r="X151" s="2"/>
      <c r="Y151" s="2"/>
    </row>
    <row r="152" spans="1:25" ht="15.75">
      <c r="A152" s="174" t="s">
        <v>5</v>
      </c>
      <c r="B152" s="199" t="s">
        <v>266</v>
      </c>
      <c r="C152" s="199" t="s">
        <v>164</v>
      </c>
      <c r="D152" s="199" t="s">
        <v>523</v>
      </c>
      <c r="E152" s="199" t="s">
        <v>164</v>
      </c>
      <c r="F152" s="199" t="s">
        <v>164</v>
      </c>
      <c r="G152" s="199" t="s">
        <v>164</v>
      </c>
      <c r="H152" s="199" t="s">
        <v>327</v>
      </c>
      <c r="I152" s="199" t="s">
        <v>164</v>
      </c>
      <c r="J152" s="199" t="s">
        <v>534</v>
      </c>
      <c r="K152" s="199" t="s">
        <v>164</v>
      </c>
      <c r="L152" s="199" t="s">
        <v>412</v>
      </c>
      <c r="M152" s="199" t="s">
        <v>164</v>
      </c>
      <c r="N152" s="199" t="s">
        <v>164</v>
      </c>
      <c r="O152" s="169"/>
      <c r="P152" s="168" t="s">
        <v>6</v>
      </c>
      <c r="Q152" s="169"/>
      <c r="R152" s="2"/>
      <c r="S152" s="174" t="s">
        <v>5</v>
      </c>
      <c r="T152" s="2"/>
      <c r="U152" s="2"/>
      <c r="V152" s="2"/>
      <c r="W152" s="2"/>
      <c r="X152" s="2"/>
      <c r="Y152" s="2"/>
    </row>
    <row r="153" spans="1:25" ht="15.75">
      <c r="A153" s="174" t="s">
        <v>51</v>
      </c>
      <c r="B153" s="199" t="s">
        <v>164</v>
      </c>
      <c r="C153" s="199" t="s">
        <v>164</v>
      </c>
      <c r="D153" s="199" t="s">
        <v>373</v>
      </c>
      <c r="E153" s="199" t="s">
        <v>164</v>
      </c>
      <c r="F153" s="199" t="s">
        <v>164</v>
      </c>
      <c r="G153" s="199" t="s">
        <v>164</v>
      </c>
      <c r="H153" s="199" t="s">
        <v>328</v>
      </c>
      <c r="I153" s="199" t="s">
        <v>164</v>
      </c>
      <c r="J153" s="199" t="s">
        <v>390</v>
      </c>
      <c r="K153" s="199" t="s">
        <v>164</v>
      </c>
      <c r="L153" s="199" t="s">
        <v>164</v>
      </c>
      <c r="M153" s="199" t="s">
        <v>164</v>
      </c>
      <c r="N153" s="199" t="s">
        <v>164</v>
      </c>
      <c r="O153" s="169"/>
      <c r="P153" s="168" t="s">
        <v>6</v>
      </c>
      <c r="Q153" s="169"/>
      <c r="R153" s="2"/>
      <c r="S153" s="174" t="s">
        <v>51</v>
      </c>
      <c r="T153" s="2"/>
      <c r="U153" s="2"/>
      <c r="V153" s="2"/>
      <c r="W153" s="2"/>
      <c r="X153" s="2"/>
      <c r="Y153" s="2"/>
    </row>
    <row r="154" spans="1:25" ht="15.75">
      <c r="A154" s="172" t="s">
        <v>93</v>
      </c>
      <c r="B154" s="199" t="s">
        <v>260</v>
      </c>
      <c r="C154" s="199" t="s">
        <v>164</v>
      </c>
      <c r="D154" s="199" t="s">
        <v>366</v>
      </c>
      <c r="E154" s="199" t="s">
        <v>164</v>
      </c>
      <c r="F154" s="199" t="s">
        <v>164</v>
      </c>
      <c r="G154" s="199" t="s">
        <v>164</v>
      </c>
      <c r="H154" s="199" t="s">
        <v>316</v>
      </c>
      <c r="I154" s="199" t="s">
        <v>164</v>
      </c>
      <c r="J154" s="199" t="s">
        <v>164</v>
      </c>
      <c r="K154" s="199" t="s">
        <v>164</v>
      </c>
      <c r="L154" s="199" t="s">
        <v>443</v>
      </c>
      <c r="M154" s="199" t="s">
        <v>164</v>
      </c>
      <c r="N154" s="199" t="s">
        <v>479</v>
      </c>
      <c r="O154" s="169"/>
      <c r="P154" s="168" t="s">
        <v>6</v>
      </c>
      <c r="Q154" s="169"/>
      <c r="R154" s="2"/>
      <c r="S154" s="172" t="s">
        <v>93</v>
      </c>
      <c r="T154" s="2"/>
      <c r="U154" s="2"/>
      <c r="V154" s="2"/>
      <c r="W154" s="2"/>
      <c r="X154" s="2"/>
      <c r="Y154" s="2"/>
    </row>
    <row r="155" spans="1:25" ht="15.75">
      <c r="A155" s="172" t="s">
        <v>149</v>
      </c>
      <c r="B155" s="199" t="s">
        <v>214</v>
      </c>
      <c r="C155" s="199"/>
      <c r="D155" s="199" t="s">
        <v>214</v>
      </c>
      <c r="E155" s="199" t="s">
        <v>214</v>
      </c>
      <c r="F155" s="199" t="s">
        <v>214</v>
      </c>
      <c r="G155" s="199" t="s">
        <v>214</v>
      </c>
      <c r="H155" s="199" t="s">
        <v>214</v>
      </c>
      <c r="I155" s="199" t="s">
        <v>214</v>
      </c>
      <c r="J155" s="199" t="s">
        <v>214</v>
      </c>
      <c r="K155" s="199" t="s">
        <v>214</v>
      </c>
      <c r="L155" s="199" t="s">
        <v>214</v>
      </c>
      <c r="M155" s="199" t="s">
        <v>214</v>
      </c>
      <c r="N155" s="199" t="s">
        <v>214</v>
      </c>
      <c r="O155" s="169"/>
      <c r="P155" s="168"/>
      <c r="Q155" s="169"/>
      <c r="R155" s="2"/>
      <c r="S155" s="172" t="s">
        <v>149</v>
      </c>
      <c r="T155" s="2"/>
      <c r="U155" s="2"/>
      <c r="V155" s="2"/>
      <c r="W155" s="2"/>
      <c r="X155" s="2"/>
      <c r="Y155" s="2"/>
    </row>
    <row r="156" spans="1:25" ht="15.75">
      <c r="A156" s="172" t="s">
        <v>7</v>
      </c>
      <c r="B156" s="199" t="s">
        <v>258</v>
      </c>
      <c r="C156" s="199" t="s">
        <v>164</v>
      </c>
      <c r="D156" s="199" t="s">
        <v>376</v>
      </c>
      <c r="E156" s="199" t="s">
        <v>164</v>
      </c>
      <c r="F156" s="199" t="s">
        <v>164</v>
      </c>
      <c r="G156" s="199" t="s">
        <v>164</v>
      </c>
      <c r="H156" s="199" t="s">
        <v>327</v>
      </c>
      <c r="I156" s="199" t="s">
        <v>164</v>
      </c>
      <c r="J156" s="199" t="s">
        <v>391</v>
      </c>
      <c r="K156" s="199" t="s">
        <v>164</v>
      </c>
      <c r="L156" s="199" t="s">
        <v>417</v>
      </c>
      <c r="M156" s="199" t="s">
        <v>164</v>
      </c>
      <c r="N156" s="199" t="s">
        <v>164</v>
      </c>
      <c r="O156" s="169"/>
      <c r="P156" s="168" t="s">
        <v>6</v>
      </c>
      <c r="Q156" s="169"/>
      <c r="R156" s="2"/>
      <c r="S156" s="172" t="s">
        <v>7</v>
      </c>
      <c r="T156" s="2"/>
      <c r="U156" s="2"/>
      <c r="V156" s="2"/>
      <c r="W156" s="2"/>
      <c r="X156" s="2"/>
      <c r="Y156" s="2"/>
    </row>
    <row r="157" spans="1:25" ht="15.75">
      <c r="A157" s="172" t="s">
        <v>8</v>
      </c>
      <c r="B157" s="199" t="s">
        <v>267</v>
      </c>
      <c r="C157" s="199" t="s">
        <v>164</v>
      </c>
      <c r="D157" s="199" t="s">
        <v>366</v>
      </c>
      <c r="E157" s="199" t="s">
        <v>164</v>
      </c>
      <c r="F157" s="199" t="s">
        <v>164</v>
      </c>
      <c r="G157" s="199" t="s">
        <v>164</v>
      </c>
      <c r="H157" s="199" t="s">
        <v>325</v>
      </c>
      <c r="I157" s="199" t="s">
        <v>164</v>
      </c>
      <c r="J157" s="199" t="s">
        <v>384</v>
      </c>
      <c r="K157" s="199" t="s">
        <v>164</v>
      </c>
      <c r="L157" s="199" t="s">
        <v>443</v>
      </c>
      <c r="M157" s="199" t="s">
        <v>164</v>
      </c>
      <c r="N157" s="199" t="s">
        <v>164</v>
      </c>
      <c r="O157" s="169"/>
      <c r="P157" s="168" t="s">
        <v>6</v>
      </c>
      <c r="Q157" s="169"/>
      <c r="R157" s="2"/>
      <c r="S157" s="172" t="s">
        <v>8</v>
      </c>
      <c r="T157" s="2"/>
      <c r="U157" s="2"/>
      <c r="V157" s="2"/>
      <c r="W157" s="2"/>
      <c r="X157" s="2"/>
      <c r="Y157" s="2"/>
    </row>
    <row r="158" spans="1:25" ht="15.75">
      <c r="A158" s="172" t="s">
        <v>10</v>
      </c>
      <c r="B158" s="199" t="s">
        <v>261</v>
      </c>
      <c r="C158" s="199" t="s">
        <v>164</v>
      </c>
      <c r="D158" s="199" t="s">
        <v>370</v>
      </c>
      <c r="E158" s="199" t="s">
        <v>164</v>
      </c>
      <c r="F158" s="199" t="s">
        <v>164</v>
      </c>
      <c r="G158" s="199" t="s">
        <v>164</v>
      </c>
      <c r="H158" s="199" t="s">
        <v>312</v>
      </c>
      <c r="I158" s="199" t="s">
        <v>164</v>
      </c>
      <c r="J158" s="199" t="s">
        <v>391</v>
      </c>
      <c r="K158" s="199" t="s">
        <v>164</v>
      </c>
      <c r="L158" s="199" t="s">
        <v>415</v>
      </c>
      <c r="M158" s="199" t="s">
        <v>164</v>
      </c>
      <c r="N158" s="199" t="s">
        <v>164</v>
      </c>
      <c r="O158" s="169"/>
      <c r="P158" s="168" t="s">
        <v>6</v>
      </c>
      <c r="Q158" s="169"/>
      <c r="R158" s="2"/>
      <c r="S158" s="172" t="s">
        <v>10</v>
      </c>
      <c r="T158" s="2"/>
      <c r="U158" s="2"/>
      <c r="V158" s="2"/>
      <c r="W158" s="2"/>
      <c r="X158" s="2"/>
      <c r="Y158" s="2"/>
    </row>
    <row r="159" spans="1:25" ht="15.75">
      <c r="A159" s="172" t="s">
        <v>11</v>
      </c>
      <c r="B159" s="199" t="s">
        <v>262</v>
      </c>
      <c r="C159" s="199" t="s">
        <v>164</v>
      </c>
      <c r="D159" s="199" t="s">
        <v>374</v>
      </c>
      <c r="E159" s="199" t="s">
        <v>164</v>
      </c>
      <c r="F159" s="199" t="s">
        <v>164</v>
      </c>
      <c r="G159" s="199" t="s">
        <v>164</v>
      </c>
      <c r="H159" s="199" t="s">
        <v>317</v>
      </c>
      <c r="I159" s="199" t="s">
        <v>164</v>
      </c>
      <c r="J159" s="199" t="s">
        <v>164</v>
      </c>
      <c r="K159" s="199" t="s">
        <v>164</v>
      </c>
      <c r="L159" s="199" t="s">
        <v>444</v>
      </c>
      <c r="M159" s="199" t="s">
        <v>164</v>
      </c>
      <c r="N159" s="199" t="s">
        <v>164</v>
      </c>
      <c r="O159" s="169"/>
      <c r="P159" s="168" t="s">
        <v>6</v>
      </c>
      <c r="Q159" s="169"/>
      <c r="R159" s="2"/>
      <c r="S159" s="172" t="s">
        <v>11</v>
      </c>
      <c r="T159" s="2"/>
      <c r="U159" s="2"/>
      <c r="V159" s="2"/>
      <c r="W159" s="2"/>
      <c r="X159" s="2"/>
      <c r="Y159" s="2"/>
    </row>
    <row r="160" spans="1:25" ht="15.75">
      <c r="A160" s="172" t="s">
        <v>12</v>
      </c>
      <c r="B160" s="199" t="s">
        <v>214</v>
      </c>
      <c r="C160" s="199" t="s">
        <v>214</v>
      </c>
      <c r="D160" s="199" t="s">
        <v>214</v>
      </c>
      <c r="E160" s="199" t="s">
        <v>214</v>
      </c>
      <c r="F160" s="199" t="s">
        <v>214</v>
      </c>
      <c r="G160" s="199" t="s">
        <v>214</v>
      </c>
      <c r="H160" s="199" t="s">
        <v>214</v>
      </c>
      <c r="I160" s="199" t="s">
        <v>214</v>
      </c>
      <c r="J160" s="199" t="s">
        <v>214</v>
      </c>
      <c r="K160" s="199" t="s">
        <v>214</v>
      </c>
      <c r="L160" s="199" t="s">
        <v>214</v>
      </c>
      <c r="M160" s="199" t="s">
        <v>214</v>
      </c>
      <c r="N160" s="199" t="s">
        <v>214</v>
      </c>
      <c r="O160" s="169"/>
      <c r="P160" s="168"/>
      <c r="Q160" s="169"/>
      <c r="R160" s="2"/>
      <c r="S160" s="172" t="s">
        <v>12</v>
      </c>
      <c r="T160" s="2"/>
      <c r="U160" s="2"/>
      <c r="V160" s="2"/>
      <c r="W160" s="2"/>
      <c r="X160" s="2"/>
      <c r="Y160" s="2"/>
    </row>
    <row r="161" spans="1:25" ht="15.75">
      <c r="A161" s="172" t="s">
        <v>13</v>
      </c>
      <c r="B161" s="199" t="s">
        <v>268</v>
      </c>
      <c r="C161" s="199" t="s">
        <v>164</v>
      </c>
      <c r="D161" s="199" t="s">
        <v>374</v>
      </c>
      <c r="E161" s="199" t="s">
        <v>164</v>
      </c>
      <c r="F161" s="199" t="s">
        <v>164</v>
      </c>
      <c r="G161" s="199" t="s">
        <v>164</v>
      </c>
      <c r="H161" s="199" t="s">
        <v>314</v>
      </c>
      <c r="I161" s="199" t="s">
        <v>164</v>
      </c>
      <c r="J161" s="199" t="s">
        <v>387</v>
      </c>
      <c r="K161" s="199" t="s">
        <v>164</v>
      </c>
      <c r="L161" s="199" t="s">
        <v>419</v>
      </c>
      <c r="M161" s="199" t="s">
        <v>164</v>
      </c>
      <c r="N161" s="199" t="s">
        <v>164</v>
      </c>
      <c r="O161" s="169"/>
      <c r="P161" s="168" t="s">
        <v>6</v>
      </c>
      <c r="Q161" s="169"/>
      <c r="R161" s="2"/>
      <c r="S161" s="172" t="s">
        <v>13</v>
      </c>
      <c r="T161" s="2"/>
      <c r="U161" s="2"/>
      <c r="V161" s="2"/>
      <c r="W161" s="2"/>
      <c r="X161" s="2"/>
      <c r="Y161" s="2"/>
    </row>
    <row r="162" spans="1:25" ht="15.75">
      <c r="A162" s="172"/>
      <c r="B162" s="183"/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2"/>
      <c r="P162" s="2"/>
      <c r="Q162" s="2"/>
      <c r="R162" s="2"/>
      <c r="S162" s="172"/>
      <c r="T162" s="2"/>
      <c r="U162" s="2"/>
      <c r="V162" s="2"/>
      <c r="W162" s="2"/>
      <c r="X162" s="2"/>
      <c r="Y162" s="2"/>
    </row>
    <row r="163" spans="1:25" ht="15.75">
      <c r="A163" s="179" t="s">
        <v>89</v>
      </c>
      <c r="B163" s="189" t="str">
        <f>$T$5</f>
        <v>Barnet/Shaftesbury</v>
      </c>
      <c r="C163" s="189"/>
      <c r="D163" s="189" t="str">
        <f>$T$6</f>
        <v>Dacorum &amp; Tring</v>
      </c>
      <c r="E163" s="189"/>
      <c r="F163" s="189" t="str">
        <f>$T$7</f>
        <v>Herts&amp;Ware/Enfield</v>
      </c>
      <c r="G163" s="189"/>
      <c r="H163" s="189" t="str">
        <f>$T$8</f>
        <v>Watford H</v>
      </c>
      <c r="I163" s="189"/>
      <c r="J163" s="189" t="str">
        <f>$T$9</f>
        <v>St.Albans AC</v>
      </c>
      <c r="K163" s="189"/>
      <c r="L163" s="189" t="str">
        <f>$T$10</f>
        <v>Thurrock H</v>
      </c>
      <c r="M163" s="189"/>
      <c r="N163" s="189" t="str">
        <f>$T$11</f>
        <v>Southend AC</v>
      </c>
      <c r="O163" s="4"/>
      <c r="P163" s="3" t="str">
        <f>$T$12</f>
        <v>blank</v>
      </c>
      <c r="Q163" s="4"/>
      <c r="R163" s="2" t="s">
        <v>90</v>
      </c>
      <c r="S163" s="179" t="s">
        <v>89</v>
      </c>
      <c r="T163" s="2"/>
      <c r="U163" s="2"/>
      <c r="V163" s="2"/>
      <c r="W163" s="2"/>
      <c r="X163" s="2"/>
      <c r="Y163" s="2"/>
    </row>
    <row r="164" spans="1:25" ht="15.75">
      <c r="A164" s="180" t="s">
        <v>2</v>
      </c>
      <c r="B164" s="202" t="s">
        <v>269</v>
      </c>
      <c r="C164" s="202" t="s">
        <v>164</v>
      </c>
      <c r="D164" s="202" t="s">
        <v>526</v>
      </c>
      <c r="E164" s="202" t="s">
        <v>164</v>
      </c>
      <c r="F164" s="202"/>
      <c r="G164" s="202" t="s">
        <v>164</v>
      </c>
      <c r="H164" s="202" t="s">
        <v>307</v>
      </c>
      <c r="I164" s="202" t="s">
        <v>164</v>
      </c>
      <c r="J164" s="202" t="s">
        <v>377</v>
      </c>
      <c r="K164" s="202" t="s">
        <v>164</v>
      </c>
      <c r="L164" s="202" t="s">
        <v>445</v>
      </c>
      <c r="M164" s="202" t="s">
        <v>164</v>
      </c>
      <c r="N164" s="202" t="s">
        <v>164</v>
      </c>
      <c r="O164" s="171"/>
      <c r="P164" s="170" t="s">
        <v>6</v>
      </c>
      <c r="Q164" s="171"/>
      <c r="R164" s="2"/>
      <c r="S164" s="180" t="s">
        <v>2</v>
      </c>
      <c r="T164" s="2"/>
      <c r="U164" s="2"/>
      <c r="V164" s="2"/>
      <c r="W164" s="2"/>
      <c r="X164" s="2"/>
      <c r="Y164" s="2"/>
    </row>
    <row r="165" spans="1:25" ht="15.75">
      <c r="A165" s="180" t="s">
        <v>3</v>
      </c>
      <c r="B165" s="202" t="s">
        <v>270</v>
      </c>
      <c r="C165" s="202" t="s">
        <v>164</v>
      </c>
      <c r="D165" s="202" t="s">
        <v>524</v>
      </c>
      <c r="E165" s="202" t="s">
        <v>164</v>
      </c>
      <c r="F165" s="202"/>
      <c r="G165" s="202" t="s">
        <v>164</v>
      </c>
      <c r="H165" s="202" t="s">
        <v>307</v>
      </c>
      <c r="I165" s="202" t="s">
        <v>164</v>
      </c>
      <c r="J165" s="202" t="s">
        <v>377</v>
      </c>
      <c r="K165" s="202" t="s">
        <v>164</v>
      </c>
      <c r="L165" s="202" t="s">
        <v>445</v>
      </c>
      <c r="M165" s="202" t="s">
        <v>164</v>
      </c>
      <c r="N165" s="202" t="s">
        <v>483</v>
      </c>
      <c r="O165" s="171"/>
      <c r="P165" s="170" t="s">
        <v>6</v>
      </c>
      <c r="Q165" s="171"/>
      <c r="R165" s="2"/>
      <c r="S165" s="180" t="s">
        <v>3</v>
      </c>
      <c r="T165" s="2"/>
      <c r="U165" s="2"/>
      <c r="V165" s="2"/>
      <c r="W165" s="2"/>
      <c r="X165" s="2"/>
      <c r="Y165" s="2"/>
    </row>
    <row r="166" spans="1:25" ht="15.75">
      <c r="A166" s="180" t="s">
        <v>5</v>
      </c>
      <c r="B166" s="202" t="s">
        <v>270</v>
      </c>
      <c r="C166" s="202" t="s">
        <v>164</v>
      </c>
      <c r="D166" s="202" t="s">
        <v>527</v>
      </c>
      <c r="E166" s="202" t="s">
        <v>164</v>
      </c>
      <c r="F166" s="202" t="s">
        <v>164</v>
      </c>
      <c r="G166" s="202" t="s">
        <v>164</v>
      </c>
      <c r="H166" s="202" t="s">
        <v>308</v>
      </c>
      <c r="I166" s="202" t="s">
        <v>164</v>
      </c>
      <c r="J166" s="202" t="s">
        <v>378</v>
      </c>
      <c r="K166" s="202" t="s">
        <v>164</v>
      </c>
      <c r="L166" s="202" t="s">
        <v>446</v>
      </c>
      <c r="M166" s="202" t="s">
        <v>164</v>
      </c>
      <c r="N166" s="202" t="s">
        <v>483</v>
      </c>
      <c r="O166" s="171"/>
      <c r="P166" s="170" t="s">
        <v>6</v>
      </c>
      <c r="Q166" s="171"/>
      <c r="R166" s="2"/>
      <c r="S166" s="180" t="s">
        <v>5</v>
      </c>
      <c r="T166" s="2"/>
      <c r="U166" s="2"/>
      <c r="V166" s="2"/>
      <c r="W166" s="2"/>
      <c r="X166" s="2"/>
      <c r="Y166" s="2"/>
    </row>
    <row r="167" spans="1:25" ht="15.75">
      <c r="A167" s="180" t="s">
        <v>51</v>
      </c>
      <c r="B167" s="202" t="s">
        <v>271</v>
      </c>
      <c r="C167" s="202" t="s">
        <v>164</v>
      </c>
      <c r="D167" s="202" t="s">
        <v>528</v>
      </c>
      <c r="E167" s="202" t="s">
        <v>164</v>
      </c>
      <c r="F167" s="202" t="s">
        <v>164</v>
      </c>
      <c r="G167" s="202" t="s">
        <v>164</v>
      </c>
      <c r="H167" s="202" t="s">
        <v>309</v>
      </c>
      <c r="I167" s="202" t="s">
        <v>164</v>
      </c>
      <c r="J167" s="202" t="s">
        <v>379</v>
      </c>
      <c r="K167" s="202" t="s">
        <v>164</v>
      </c>
      <c r="L167" s="202" t="s">
        <v>447</v>
      </c>
      <c r="M167" s="202" t="s">
        <v>164</v>
      </c>
      <c r="N167" s="202" t="s">
        <v>164</v>
      </c>
      <c r="O167" s="171"/>
      <c r="P167" s="170" t="s">
        <v>6</v>
      </c>
      <c r="Q167" s="171"/>
      <c r="R167" s="2"/>
      <c r="S167" s="180" t="s">
        <v>51</v>
      </c>
      <c r="T167" s="2"/>
      <c r="U167" s="2"/>
      <c r="V167" s="2"/>
      <c r="W167" s="2"/>
      <c r="X167" s="2"/>
      <c r="Y167" s="2"/>
    </row>
    <row r="168" spans="1:25" ht="15.75">
      <c r="A168" s="173" t="s">
        <v>92</v>
      </c>
      <c r="B168" s="202" t="s">
        <v>272</v>
      </c>
      <c r="C168" s="202" t="s">
        <v>164</v>
      </c>
      <c r="D168" s="202" t="s">
        <v>529</v>
      </c>
      <c r="E168" s="202" t="s">
        <v>164</v>
      </c>
      <c r="F168" s="202" t="s">
        <v>501</v>
      </c>
      <c r="G168" s="202" t="s">
        <v>164</v>
      </c>
      <c r="H168" s="202" t="s">
        <v>329</v>
      </c>
      <c r="I168" s="202" t="s">
        <v>164</v>
      </c>
      <c r="J168" s="202" t="s">
        <v>377</v>
      </c>
      <c r="K168" s="202" t="s">
        <v>164</v>
      </c>
      <c r="L168" s="202" t="s">
        <v>445</v>
      </c>
      <c r="M168" s="202" t="s">
        <v>164</v>
      </c>
      <c r="N168" s="202" t="s">
        <v>164</v>
      </c>
      <c r="O168" s="171"/>
      <c r="P168" s="170" t="s">
        <v>6</v>
      </c>
      <c r="Q168" s="171"/>
      <c r="R168" s="2"/>
      <c r="S168" s="173" t="s">
        <v>92</v>
      </c>
      <c r="T168" s="2"/>
      <c r="U168" s="2"/>
      <c r="V168" s="2"/>
      <c r="W168" s="2"/>
      <c r="X168" s="2"/>
      <c r="Y168" s="2"/>
    </row>
    <row r="169" spans="1:25" ht="15.75">
      <c r="A169" s="173" t="s">
        <v>7</v>
      </c>
      <c r="B169" s="202" t="s">
        <v>270</v>
      </c>
      <c r="C169" s="202" t="s">
        <v>164</v>
      </c>
      <c r="D169" s="202" t="s">
        <v>529</v>
      </c>
      <c r="E169" s="202" t="s">
        <v>164</v>
      </c>
      <c r="F169" s="202" t="s">
        <v>164</v>
      </c>
      <c r="G169" s="202" t="s">
        <v>164</v>
      </c>
      <c r="H169" s="202" t="s">
        <v>309</v>
      </c>
      <c r="I169" s="202" t="s">
        <v>164</v>
      </c>
      <c r="J169" s="202" t="s">
        <v>164</v>
      </c>
      <c r="K169" s="202" t="s">
        <v>164</v>
      </c>
      <c r="L169" s="202" t="s">
        <v>449</v>
      </c>
      <c r="M169" s="202" t="s">
        <v>164</v>
      </c>
      <c r="N169" s="202" t="s">
        <v>164</v>
      </c>
      <c r="O169" s="171"/>
      <c r="P169" s="170" t="s">
        <v>6</v>
      </c>
      <c r="Q169" s="171"/>
      <c r="R169" s="2"/>
      <c r="S169" s="173" t="s">
        <v>7</v>
      </c>
      <c r="T169" s="2"/>
      <c r="U169" s="2"/>
      <c r="V169" s="2"/>
      <c r="W169" s="2"/>
      <c r="X169" s="2"/>
      <c r="Y169" s="2"/>
    </row>
    <row r="170" spans="1:25" ht="15.75">
      <c r="A170" s="173" t="s">
        <v>8</v>
      </c>
      <c r="B170" s="202" t="s">
        <v>272</v>
      </c>
      <c r="C170" s="202" t="s">
        <v>164</v>
      </c>
      <c r="D170" s="202" t="s">
        <v>527</v>
      </c>
      <c r="E170" s="202" t="s">
        <v>164</v>
      </c>
      <c r="F170" s="202"/>
      <c r="G170" s="202" t="s">
        <v>164</v>
      </c>
      <c r="H170" s="202" t="s">
        <v>310</v>
      </c>
      <c r="I170" s="202" t="s">
        <v>164</v>
      </c>
      <c r="J170" s="202" t="s">
        <v>380</v>
      </c>
      <c r="K170" s="202" t="s">
        <v>164</v>
      </c>
      <c r="L170" s="202" t="s">
        <v>448</v>
      </c>
      <c r="M170" s="202" t="s">
        <v>164</v>
      </c>
      <c r="N170" s="202" t="s">
        <v>483</v>
      </c>
      <c r="O170" s="171"/>
      <c r="P170" s="170" t="s">
        <v>6</v>
      </c>
      <c r="Q170" s="171"/>
      <c r="R170" s="2"/>
      <c r="S170" s="173" t="s">
        <v>8</v>
      </c>
      <c r="T170" s="2"/>
      <c r="U170" s="2"/>
      <c r="V170" s="2"/>
      <c r="W170" s="2"/>
      <c r="X170" s="2"/>
      <c r="Y170" s="2"/>
    </row>
    <row r="171" spans="1:25" ht="15.75">
      <c r="A171" s="173" t="s">
        <v>10</v>
      </c>
      <c r="B171" s="202" t="s">
        <v>576</v>
      </c>
      <c r="C171" s="202" t="s">
        <v>164</v>
      </c>
      <c r="D171" s="202" t="s">
        <v>531</v>
      </c>
      <c r="E171" s="202" t="s">
        <v>164</v>
      </c>
      <c r="F171" s="202" t="s">
        <v>164</v>
      </c>
      <c r="G171" s="202" t="s">
        <v>164</v>
      </c>
      <c r="H171" s="202" t="s">
        <v>311</v>
      </c>
      <c r="I171" s="202" t="s">
        <v>164</v>
      </c>
      <c r="J171" s="202" t="s">
        <v>164</v>
      </c>
      <c r="K171" s="202" t="s">
        <v>164</v>
      </c>
      <c r="L171" s="202" t="s">
        <v>449</v>
      </c>
      <c r="M171" s="202" t="s">
        <v>164</v>
      </c>
      <c r="N171" s="202" t="s">
        <v>164</v>
      </c>
      <c r="O171" s="171"/>
      <c r="P171" s="170" t="s">
        <v>6</v>
      </c>
      <c r="Q171" s="171"/>
      <c r="R171" s="2"/>
      <c r="S171" s="173" t="s">
        <v>10</v>
      </c>
      <c r="T171" s="2"/>
      <c r="U171" s="2"/>
      <c r="V171" s="2"/>
      <c r="W171" s="2"/>
      <c r="X171" s="2"/>
      <c r="Y171" s="2"/>
    </row>
    <row r="172" spans="1:25" ht="15.75">
      <c r="A172" s="173" t="s">
        <v>11</v>
      </c>
      <c r="B172" s="202" t="s">
        <v>576</v>
      </c>
      <c r="C172" s="202" t="s">
        <v>164</v>
      </c>
      <c r="D172" s="202" t="s">
        <v>531</v>
      </c>
      <c r="E172" s="202" t="s">
        <v>164</v>
      </c>
      <c r="F172" s="202" t="s">
        <v>164</v>
      </c>
      <c r="G172" s="202" t="s">
        <v>164</v>
      </c>
      <c r="H172" s="202" t="s">
        <v>311</v>
      </c>
      <c r="I172" s="202" t="s">
        <v>164</v>
      </c>
      <c r="J172" s="202" t="s">
        <v>560</v>
      </c>
      <c r="K172" s="202" t="s">
        <v>164</v>
      </c>
      <c r="L172" s="202" t="s">
        <v>447</v>
      </c>
      <c r="M172" s="202" t="s">
        <v>164</v>
      </c>
      <c r="N172" s="202" t="s">
        <v>164</v>
      </c>
      <c r="O172" s="171"/>
      <c r="P172" s="170" t="s">
        <v>6</v>
      </c>
      <c r="Q172" s="171"/>
      <c r="R172" s="2"/>
      <c r="S172" s="173" t="s">
        <v>11</v>
      </c>
      <c r="T172" s="2"/>
      <c r="U172" s="2"/>
      <c r="V172" s="2"/>
      <c r="W172" s="2"/>
      <c r="X172" s="2"/>
      <c r="Y172" s="2"/>
    </row>
    <row r="173" spans="1:25" ht="15.75">
      <c r="A173" s="173" t="s">
        <v>13</v>
      </c>
      <c r="B173" s="202" t="s">
        <v>576</v>
      </c>
      <c r="C173" s="202" t="s">
        <v>164</v>
      </c>
      <c r="D173" s="202" t="s">
        <v>531</v>
      </c>
      <c r="E173" s="202" t="s">
        <v>164</v>
      </c>
      <c r="F173" s="202" t="s">
        <v>164</v>
      </c>
      <c r="G173" s="202" t="s">
        <v>164</v>
      </c>
      <c r="H173" s="202" t="s">
        <v>306</v>
      </c>
      <c r="I173" s="202" t="s">
        <v>164</v>
      </c>
      <c r="J173" s="202" t="s">
        <v>164</v>
      </c>
      <c r="K173" s="202" t="s">
        <v>164</v>
      </c>
      <c r="L173" s="202" t="s">
        <v>448</v>
      </c>
      <c r="M173" s="202" t="s">
        <v>164</v>
      </c>
      <c r="N173" s="202" t="s">
        <v>164</v>
      </c>
      <c r="O173" s="171"/>
      <c r="P173" s="170" t="s">
        <v>6</v>
      </c>
      <c r="Q173" s="171"/>
      <c r="R173" s="2"/>
      <c r="S173" s="173" t="s">
        <v>13</v>
      </c>
      <c r="T173" s="2"/>
      <c r="U173" s="2"/>
      <c r="V173" s="2"/>
      <c r="W173" s="2"/>
      <c r="X173" s="2"/>
      <c r="Y173" s="2"/>
    </row>
    <row r="174" spans="1:25" ht="15.75">
      <c r="A174" s="173" t="s">
        <v>14</v>
      </c>
      <c r="B174" s="203" t="str">
        <f>$T$5</f>
        <v>Barnet/Shaftesbury</v>
      </c>
      <c r="C174" s="204"/>
      <c r="D174" s="203" t="str">
        <f>$T$6</f>
        <v>Dacorum &amp; Tring</v>
      </c>
      <c r="E174" s="204"/>
      <c r="F174" s="203" t="str">
        <f>$T$7</f>
        <v>Herts&amp;Ware/Enfield</v>
      </c>
      <c r="G174" s="204"/>
      <c r="H174" s="203" t="str">
        <f>$T$8</f>
        <v>Watford H</v>
      </c>
      <c r="I174" s="204"/>
      <c r="J174" s="203" t="str">
        <f>$T$9</f>
        <v>St.Albans AC</v>
      </c>
      <c r="K174" s="204"/>
      <c r="L174" s="203" t="str">
        <f>$T$10</f>
        <v>Thurrock H</v>
      </c>
      <c r="M174" s="204"/>
      <c r="N174" s="203" t="str">
        <f>$T$11</f>
        <v>Southend AC</v>
      </c>
      <c r="O174" s="171"/>
      <c r="P174" s="34" t="str">
        <f>$T$12</f>
        <v>blank</v>
      </c>
      <c r="Q174" s="171"/>
      <c r="R174" s="2"/>
      <c r="S174" s="173" t="s">
        <v>14</v>
      </c>
      <c r="T174" s="2"/>
      <c r="U174" s="2"/>
      <c r="V174" s="2"/>
      <c r="W174" s="2"/>
      <c r="X174" s="2"/>
      <c r="Y174" s="2"/>
    </row>
    <row r="175" spans="1:25" ht="15.75">
      <c r="A175" s="172"/>
      <c r="B175" s="189" t="s">
        <v>15</v>
      </c>
      <c r="C175" s="184"/>
      <c r="D175" s="189" t="s">
        <v>15</v>
      </c>
      <c r="E175" s="184"/>
      <c r="F175" s="189" t="s">
        <v>15</v>
      </c>
      <c r="G175" s="184"/>
      <c r="H175" s="189" t="s">
        <v>15</v>
      </c>
      <c r="I175" s="184"/>
      <c r="J175" s="189" t="s">
        <v>15</v>
      </c>
      <c r="K175" s="184"/>
      <c r="L175" s="189" t="s">
        <v>15</v>
      </c>
      <c r="M175" s="184"/>
      <c r="N175" s="189" t="s">
        <v>15</v>
      </c>
      <c r="O175" s="6"/>
      <c r="P175" s="3" t="s">
        <v>15</v>
      </c>
      <c r="Q175" s="6"/>
      <c r="R175" s="2" t="s">
        <v>91</v>
      </c>
      <c r="S175" s="172"/>
      <c r="T175" s="2"/>
      <c r="U175" s="2"/>
      <c r="V175" s="2"/>
      <c r="W175" s="2"/>
      <c r="X175" s="2"/>
      <c r="Y175" s="2"/>
    </row>
    <row r="176" spans="1:25" ht="15.75">
      <c r="A176" s="174" t="s">
        <v>2</v>
      </c>
      <c r="B176" s="202" t="s">
        <v>273</v>
      </c>
      <c r="C176" s="202" t="s">
        <v>164</v>
      </c>
      <c r="D176" s="202" t="s">
        <v>525</v>
      </c>
      <c r="E176" s="202" t="s">
        <v>164</v>
      </c>
      <c r="F176" s="202" t="s">
        <v>164</v>
      </c>
      <c r="G176" s="202" t="s">
        <v>164</v>
      </c>
      <c r="H176" s="202" t="s">
        <v>546</v>
      </c>
      <c r="I176" s="202" t="s">
        <v>164</v>
      </c>
      <c r="J176" s="202" t="s">
        <v>380</v>
      </c>
      <c r="K176" s="202" t="s">
        <v>164</v>
      </c>
      <c r="L176" s="202" t="s">
        <v>449</v>
      </c>
      <c r="M176" s="202" t="s">
        <v>164</v>
      </c>
      <c r="N176" s="202" t="s">
        <v>164</v>
      </c>
      <c r="O176" s="171"/>
      <c r="P176" s="170" t="s">
        <v>6</v>
      </c>
      <c r="Q176" s="171"/>
      <c r="R176" s="2"/>
      <c r="S176" s="174" t="s">
        <v>2</v>
      </c>
      <c r="T176" s="2"/>
      <c r="U176" s="2"/>
      <c r="V176" s="2"/>
      <c r="W176" s="2"/>
      <c r="X176" s="2"/>
      <c r="Y176" s="2"/>
    </row>
    <row r="177" spans="1:25" ht="15.75">
      <c r="A177" s="174" t="s">
        <v>3</v>
      </c>
      <c r="B177" s="202" t="s">
        <v>274</v>
      </c>
      <c r="C177" s="202" t="s">
        <v>164</v>
      </c>
      <c r="D177" s="202" t="s">
        <v>164</v>
      </c>
      <c r="E177" s="202" t="s">
        <v>164</v>
      </c>
      <c r="F177" s="202" t="s">
        <v>164</v>
      </c>
      <c r="G177" s="202" t="s">
        <v>164</v>
      </c>
      <c r="H177" s="202" t="s">
        <v>310</v>
      </c>
      <c r="I177" s="202" t="s">
        <v>164</v>
      </c>
      <c r="J177" s="202" t="s">
        <v>380</v>
      </c>
      <c r="K177" s="202" t="s">
        <v>164</v>
      </c>
      <c r="L177" s="202" t="s">
        <v>450</v>
      </c>
      <c r="M177" s="202" t="s">
        <v>164</v>
      </c>
      <c r="N177" s="202" t="s">
        <v>164</v>
      </c>
      <c r="O177" s="171"/>
      <c r="P177" s="170" t="s">
        <v>6</v>
      </c>
      <c r="Q177" s="171"/>
      <c r="R177" s="2"/>
      <c r="S177" s="174" t="s">
        <v>3</v>
      </c>
      <c r="T177" s="2"/>
      <c r="U177" s="2"/>
      <c r="V177" s="2"/>
      <c r="W177" s="2"/>
      <c r="X177" s="2"/>
      <c r="Y177" s="2"/>
    </row>
    <row r="178" spans="1:25" ht="15.75">
      <c r="A178" s="174" t="s">
        <v>5</v>
      </c>
      <c r="B178" s="202" t="s">
        <v>274</v>
      </c>
      <c r="C178" s="202" t="s">
        <v>164</v>
      </c>
      <c r="D178" s="202" t="s">
        <v>164</v>
      </c>
      <c r="E178" s="202" t="s">
        <v>164</v>
      </c>
      <c r="F178" s="202" t="s">
        <v>164</v>
      </c>
      <c r="G178" s="202" t="s">
        <v>164</v>
      </c>
      <c r="H178" s="202" t="s">
        <v>164</v>
      </c>
      <c r="I178" s="202" t="s">
        <v>164</v>
      </c>
      <c r="J178" s="202" t="s">
        <v>381</v>
      </c>
      <c r="K178" s="202" t="s">
        <v>164</v>
      </c>
      <c r="L178" s="202" t="s">
        <v>451</v>
      </c>
      <c r="M178" s="202" t="s">
        <v>164</v>
      </c>
      <c r="N178" s="202" t="s">
        <v>164</v>
      </c>
      <c r="O178" s="171"/>
      <c r="P178" s="170" t="s">
        <v>6</v>
      </c>
      <c r="Q178" s="171"/>
      <c r="R178" s="2"/>
      <c r="S178" s="174" t="s">
        <v>5</v>
      </c>
      <c r="T178" s="2"/>
      <c r="U178" s="2"/>
      <c r="V178" s="2"/>
      <c r="W178" s="2"/>
      <c r="X178" s="2"/>
      <c r="Y178" s="2"/>
    </row>
    <row r="179" spans="1:25" ht="15.75">
      <c r="A179" s="174" t="s">
        <v>51</v>
      </c>
      <c r="B179" s="202" t="s">
        <v>275</v>
      </c>
      <c r="C179" s="202" t="s">
        <v>164</v>
      </c>
      <c r="D179" s="202" t="s">
        <v>164</v>
      </c>
      <c r="E179" s="202" t="s">
        <v>164</v>
      </c>
      <c r="F179" s="202" t="s">
        <v>164</v>
      </c>
      <c r="G179" s="202" t="s">
        <v>164</v>
      </c>
      <c r="H179" s="202" t="s">
        <v>164</v>
      </c>
      <c r="I179" s="202" t="s">
        <v>164</v>
      </c>
      <c r="J179" s="202" t="s">
        <v>382</v>
      </c>
      <c r="K179" s="202" t="s">
        <v>164</v>
      </c>
      <c r="L179" s="202" t="s">
        <v>452</v>
      </c>
      <c r="M179" s="202" t="s">
        <v>164</v>
      </c>
      <c r="N179" s="202" t="s">
        <v>164</v>
      </c>
      <c r="O179" s="171"/>
      <c r="P179" s="170" t="s">
        <v>6</v>
      </c>
      <c r="Q179" s="171"/>
      <c r="R179" s="2"/>
      <c r="S179" s="174" t="s">
        <v>51</v>
      </c>
      <c r="T179" s="2"/>
      <c r="U179" s="2"/>
      <c r="V179" s="2"/>
      <c r="W179" s="2"/>
      <c r="X179" s="2"/>
      <c r="Y179" s="2"/>
    </row>
    <row r="180" spans="1:25" ht="15.75">
      <c r="A180" s="172" t="s">
        <v>92</v>
      </c>
      <c r="B180" s="202" t="s">
        <v>164</v>
      </c>
      <c r="C180" s="202" t="s">
        <v>164</v>
      </c>
      <c r="D180" s="202" t="s">
        <v>164</v>
      </c>
      <c r="E180" s="202" t="s">
        <v>164</v>
      </c>
      <c r="F180" s="202" t="s">
        <v>164</v>
      </c>
      <c r="G180" s="202" t="s">
        <v>164</v>
      </c>
      <c r="H180" s="202" t="s">
        <v>310</v>
      </c>
      <c r="I180" s="202" t="s">
        <v>164</v>
      </c>
      <c r="J180" s="202" t="s">
        <v>164</v>
      </c>
      <c r="K180" s="202" t="s">
        <v>164</v>
      </c>
      <c r="L180" s="202" t="s">
        <v>410</v>
      </c>
      <c r="M180" s="202" t="s">
        <v>164</v>
      </c>
      <c r="N180" s="202" t="s">
        <v>164</v>
      </c>
      <c r="O180" s="171"/>
      <c r="P180" s="170" t="s">
        <v>6</v>
      </c>
      <c r="Q180" s="171"/>
      <c r="R180" s="2"/>
      <c r="S180" s="172" t="s">
        <v>92</v>
      </c>
      <c r="T180" s="2"/>
      <c r="U180" s="2"/>
      <c r="V180" s="2"/>
      <c r="W180" s="2"/>
      <c r="X180" s="2"/>
      <c r="Y180" s="2"/>
    </row>
    <row r="181" spans="1:25" ht="15.75">
      <c r="A181" s="172" t="s">
        <v>7</v>
      </c>
      <c r="B181" s="202" t="s">
        <v>272</v>
      </c>
      <c r="C181" s="202" t="s">
        <v>164</v>
      </c>
      <c r="D181" s="202" t="s">
        <v>526</v>
      </c>
      <c r="E181" s="202" t="s">
        <v>164</v>
      </c>
      <c r="F181" s="202" t="s">
        <v>164</v>
      </c>
      <c r="G181" s="202" t="s">
        <v>164</v>
      </c>
      <c r="H181" s="202" t="s">
        <v>164</v>
      </c>
      <c r="I181" s="202" t="s">
        <v>164</v>
      </c>
      <c r="J181" s="202" t="s">
        <v>164</v>
      </c>
      <c r="K181" s="202" t="s">
        <v>164</v>
      </c>
      <c r="L181" s="202" t="s">
        <v>452</v>
      </c>
      <c r="M181" s="202" t="s">
        <v>164</v>
      </c>
      <c r="N181" s="202" t="s">
        <v>164</v>
      </c>
      <c r="O181" s="171"/>
      <c r="P181" s="170" t="s">
        <v>6</v>
      </c>
      <c r="Q181" s="171"/>
      <c r="R181" s="2"/>
      <c r="S181" s="172" t="s">
        <v>7</v>
      </c>
      <c r="T181" s="2"/>
      <c r="U181" s="2"/>
      <c r="V181" s="2"/>
      <c r="W181" s="2"/>
      <c r="X181" s="2"/>
      <c r="Y181" s="2"/>
    </row>
    <row r="182" spans="1:25" ht="15.75">
      <c r="A182" s="172" t="s">
        <v>8</v>
      </c>
      <c r="B182" s="202" t="s">
        <v>274</v>
      </c>
      <c r="C182" s="202" t="s">
        <v>164</v>
      </c>
      <c r="D182" s="202" t="s">
        <v>524</v>
      </c>
      <c r="E182" s="202" t="s">
        <v>164</v>
      </c>
      <c r="F182" s="202" t="s">
        <v>164</v>
      </c>
      <c r="G182" s="202" t="s">
        <v>164</v>
      </c>
      <c r="H182" s="202" t="s">
        <v>307</v>
      </c>
      <c r="I182" s="202" t="s">
        <v>164</v>
      </c>
      <c r="J182" s="202" t="s">
        <v>378</v>
      </c>
      <c r="K182" s="202" t="s">
        <v>164</v>
      </c>
      <c r="L182" s="202" t="s">
        <v>450</v>
      </c>
      <c r="M182" s="202" t="s">
        <v>164</v>
      </c>
      <c r="N182" s="202" t="s">
        <v>164</v>
      </c>
      <c r="O182" s="171"/>
      <c r="P182" s="170" t="s">
        <v>6</v>
      </c>
      <c r="Q182" s="171"/>
      <c r="R182" s="2"/>
      <c r="S182" s="172" t="s">
        <v>8</v>
      </c>
      <c r="T182" s="2"/>
      <c r="U182" s="2"/>
      <c r="V182" s="2"/>
      <c r="W182" s="2"/>
      <c r="X182" s="2"/>
      <c r="Y182" s="2"/>
    </row>
    <row r="183" spans="1:25" ht="15.75">
      <c r="A183" s="172" t="s">
        <v>10</v>
      </c>
      <c r="B183" s="202" t="s">
        <v>330</v>
      </c>
      <c r="C183" s="202" t="s">
        <v>164</v>
      </c>
      <c r="D183" s="202" t="s">
        <v>527</v>
      </c>
      <c r="E183" s="202" t="s">
        <v>164</v>
      </c>
      <c r="F183" s="202" t="s">
        <v>164</v>
      </c>
      <c r="G183" s="202" t="s">
        <v>164</v>
      </c>
      <c r="H183" s="202" t="s">
        <v>306</v>
      </c>
      <c r="I183" s="202" t="s">
        <v>164</v>
      </c>
      <c r="J183" s="202" t="s">
        <v>164</v>
      </c>
      <c r="K183" s="202" t="s">
        <v>164</v>
      </c>
      <c r="L183" s="202" t="s">
        <v>450</v>
      </c>
      <c r="M183" s="202" t="s">
        <v>164</v>
      </c>
      <c r="N183" s="202" t="s">
        <v>164</v>
      </c>
      <c r="O183" s="171"/>
      <c r="P183" s="170" t="s">
        <v>6</v>
      </c>
      <c r="Q183" s="171"/>
      <c r="R183" s="2"/>
      <c r="S183" s="172" t="s">
        <v>10</v>
      </c>
      <c r="T183" s="2"/>
      <c r="U183" s="2"/>
      <c r="V183" s="2"/>
      <c r="W183" s="2"/>
      <c r="X183" s="2"/>
      <c r="Y183" s="2"/>
    </row>
    <row r="184" spans="1:25" ht="15.75">
      <c r="A184" s="172" t="s">
        <v>11</v>
      </c>
      <c r="B184" s="202" t="s">
        <v>164</v>
      </c>
      <c r="C184" s="202" t="s">
        <v>164</v>
      </c>
      <c r="D184" s="202" t="s">
        <v>529</v>
      </c>
      <c r="E184" s="202" t="s">
        <v>164</v>
      </c>
      <c r="F184" s="202" t="s">
        <v>164</v>
      </c>
      <c r="G184" s="202" t="s">
        <v>164</v>
      </c>
      <c r="H184" s="202" t="s">
        <v>309</v>
      </c>
      <c r="I184" s="202" t="s">
        <v>164</v>
      </c>
      <c r="J184" s="202" t="s">
        <v>379</v>
      </c>
      <c r="K184" s="202" t="s">
        <v>164</v>
      </c>
      <c r="L184" s="202" t="s">
        <v>448</v>
      </c>
      <c r="M184" s="202" t="s">
        <v>164</v>
      </c>
      <c r="N184" s="202" t="s">
        <v>164</v>
      </c>
      <c r="O184" s="171"/>
      <c r="P184" s="170" t="s">
        <v>6</v>
      </c>
      <c r="Q184" s="171"/>
      <c r="R184" s="2"/>
      <c r="S184" s="172" t="s">
        <v>11</v>
      </c>
      <c r="T184" s="2"/>
      <c r="U184" s="2"/>
      <c r="V184" s="2"/>
      <c r="W184" s="2"/>
      <c r="X184" s="2"/>
      <c r="Y184" s="2"/>
    </row>
    <row r="185" spans="1:25" ht="15.75">
      <c r="A185" s="172" t="s">
        <v>13</v>
      </c>
      <c r="B185" s="202" t="s">
        <v>271</v>
      </c>
      <c r="C185" s="202" t="s">
        <v>164</v>
      </c>
      <c r="D185" s="202" t="s">
        <v>164</v>
      </c>
      <c r="E185" s="202" t="s">
        <v>164</v>
      </c>
      <c r="F185" s="202" t="s">
        <v>164</v>
      </c>
      <c r="G185" s="202" t="s">
        <v>164</v>
      </c>
      <c r="H185" s="202" t="s">
        <v>311</v>
      </c>
      <c r="I185" s="202" t="s">
        <v>164</v>
      </c>
      <c r="J185" s="202" t="s">
        <v>164</v>
      </c>
      <c r="K185" s="202" t="s">
        <v>164</v>
      </c>
      <c r="L185" s="202" t="s">
        <v>410</v>
      </c>
      <c r="M185" s="202" t="s">
        <v>164</v>
      </c>
      <c r="N185" s="202" t="s">
        <v>164</v>
      </c>
      <c r="O185" s="171"/>
      <c r="P185" s="170" t="s">
        <v>6</v>
      </c>
      <c r="Q185" s="171"/>
      <c r="R185" s="2"/>
      <c r="S185" s="172" t="s">
        <v>13</v>
      </c>
      <c r="T185" s="2"/>
      <c r="U185" s="2"/>
      <c r="V185" s="2"/>
      <c r="W185" s="2"/>
      <c r="X185" s="2"/>
      <c r="Y185" s="2"/>
    </row>
    <row r="186" spans="1:25" ht="15.75">
      <c r="A186" s="172"/>
      <c r="B186" s="183"/>
      <c r="C186" s="183"/>
      <c r="D186" s="183"/>
      <c r="E186" s="183"/>
      <c r="F186" s="183"/>
      <c r="G186" s="183"/>
      <c r="H186" s="183"/>
      <c r="I186" s="183"/>
      <c r="J186" s="183"/>
      <c r="K186" s="183"/>
      <c r="L186" s="183"/>
      <c r="M186" s="183"/>
      <c r="N186" s="183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>
      <c r="A187" s="172"/>
      <c r="B187" s="183"/>
      <c r="C187" s="183"/>
      <c r="D187" s="183"/>
      <c r="E187" s="183"/>
      <c r="F187" s="183"/>
      <c r="G187" s="183"/>
      <c r="H187" s="183"/>
      <c r="I187" s="183"/>
      <c r="J187" s="183"/>
      <c r="K187" s="183"/>
      <c r="L187" s="183"/>
      <c r="M187" s="183"/>
      <c r="N187" s="183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>
      <c r="A188" s="172"/>
      <c r="B188" s="183"/>
      <c r="C188" s="183"/>
      <c r="D188" s="183"/>
      <c r="E188" s="183"/>
      <c r="F188" s="183"/>
      <c r="G188" s="183"/>
      <c r="H188" s="183"/>
      <c r="I188" s="183"/>
      <c r="J188" s="183"/>
      <c r="K188" s="183"/>
      <c r="L188" s="183"/>
      <c r="M188" s="183"/>
      <c r="N188" s="183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>
      <c r="A189" s="172"/>
      <c r="B189" s="183"/>
      <c r="C189" s="183"/>
      <c r="D189" s="183"/>
      <c r="E189" s="183"/>
      <c r="F189" s="183"/>
      <c r="G189" s="183"/>
      <c r="H189" s="183"/>
      <c r="I189" s="183"/>
      <c r="J189" s="183"/>
      <c r="K189" s="183"/>
      <c r="L189" s="183"/>
      <c r="M189" s="183"/>
      <c r="N189" s="183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>
      <c r="A190" s="172"/>
      <c r="B190" s="183"/>
      <c r="C190" s="183"/>
      <c r="D190" s="183"/>
      <c r="E190" s="183"/>
      <c r="F190" s="183"/>
      <c r="G190" s="183"/>
      <c r="H190" s="183"/>
      <c r="I190" s="183"/>
      <c r="J190" s="183"/>
      <c r="K190" s="183"/>
      <c r="L190" s="183"/>
      <c r="M190" s="183"/>
      <c r="N190" s="183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274" spans="1:11" ht="15.75">
      <c r="A274" s="172"/>
      <c r="B274" s="205"/>
      <c r="C274" s="184"/>
      <c r="D274" s="184"/>
      <c r="E274" s="184"/>
      <c r="F274" s="184"/>
      <c r="G274" s="184"/>
      <c r="H274" s="184"/>
      <c r="I274" s="183"/>
      <c r="J274" s="183"/>
      <c r="K274" s="183"/>
    </row>
    <row r="275" spans="1:18" ht="15.75">
      <c r="A275" s="172"/>
      <c r="B275" s="205"/>
      <c r="C275" s="205"/>
      <c r="D275" s="205"/>
      <c r="E275" s="205"/>
      <c r="F275" s="205"/>
      <c r="G275" s="205"/>
      <c r="H275" s="205"/>
      <c r="I275" s="205"/>
      <c r="J275" s="205"/>
      <c r="K275" s="184"/>
      <c r="L275" s="207"/>
      <c r="M275" s="207"/>
      <c r="N275" s="207"/>
      <c r="O275" s="7"/>
      <c r="P275" s="7"/>
      <c r="Q275" s="7"/>
      <c r="R275" s="7"/>
    </row>
    <row r="276" spans="1:11" ht="15.75">
      <c r="A276" s="172"/>
      <c r="B276" s="184"/>
      <c r="C276" s="208"/>
      <c r="D276" s="184"/>
      <c r="E276" s="183"/>
      <c r="F276" s="184"/>
      <c r="G276" s="184"/>
      <c r="H276" s="184"/>
      <c r="I276" s="184"/>
      <c r="J276" s="183"/>
      <c r="K276" s="184"/>
    </row>
    <row r="277" spans="1:11" ht="15.75">
      <c r="A277" s="172"/>
      <c r="B277" s="184"/>
      <c r="C277" s="208"/>
      <c r="D277" s="184"/>
      <c r="E277" s="183"/>
      <c r="F277" s="184"/>
      <c r="G277" s="184"/>
      <c r="H277" s="184"/>
      <c r="I277" s="184"/>
      <c r="J277" s="183"/>
      <c r="K277" s="184"/>
    </row>
    <row r="278" spans="1:11" ht="15.75">
      <c r="A278" s="172"/>
      <c r="B278" s="184"/>
      <c r="C278" s="208"/>
      <c r="D278" s="184"/>
      <c r="E278" s="183"/>
      <c r="F278" s="184"/>
      <c r="G278" s="184"/>
      <c r="H278" s="184"/>
      <c r="I278" s="184"/>
      <c r="J278" s="183"/>
      <c r="K278" s="184"/>
    </row>
    <row r="279" spans="1:11" ht="15.75">
      <c r="A279" s="172"/>
      <c r="B279" s="184"/>
      <c r="C279" s="208"/>
      <c r="D279" s="184"/>
      <c r="E279" s="183"/>
      <c r="F279" s="184"/>
      <c r="G279" s="184"/>
      <c r="H279" s="184"/>
      <c r="I279" s="184"/>
      <c r="J279" s="184"/>
      <c r="K279" s="183"/>
    </row>
    <row r="280" spans="1:11" ht="15.75">
      <c r="A280" s="172"/>
      <c r="B280" s="184"/>
      <c r="C280" s="208"/>
      <c r="D280" s="184"/>
      <c r="E280" s="183"/>
      <c r="F280" s="184"/>
      <c r="G280" s="184"/>
      <c r="H280" s="184"/>
      <c r="I280" s="183"/>
      <c r="J280" s="183"/>
      <c r="K280" s="183"/>
    </row>
    <row r="281" spans="1:11" ht="15.75">
      <c r="A281" s="172"/>
      <c r="B281" s="184"/>
      <c r="C281" s="208"/>
      <c r="D281" s="184"/>
      <c r="E281" s="183"/>
      <c r="F281" s="184"/>
      <c r="G281" s="184"/>
      <c r="H281" s="184"/>
      <c r="I281" s="183"/>
      <c r="J281" s="183"/>
      <c r="K281" s="183"/>
    </row>
    <row r="282" spans="1:11" ht="15.75">
      <c r="A282" s="172"/>
      <c r="B282" s="184"/>
      <c r="C282" s="208"/>
      <c r="D282" s="184"/>
      <c r="E282" s="183"/>
      <c r="F282" s="184"/>
      <c r="G282" s="184"/>
      <c r="H282" s="184"/>
      <c r="I282" s="183"/>
      <c r="J282" s="183"/>
      <c r="K282" s="183"/>
    </row>
    <row r="283" spans="1:11" ht="15.75">
      <c r="A283" s="172"/>
      <c r="B283" s="184"/>
      <c r="C283" s="208"/>
      <c r="D283" s="184"/>
      <c r="E283" s="183"/>
      <c r="F283" s="184"/>
      <c r="G283" s="184"/>
      <c r="H283" s="184"/>
      <c r="I283" s="183"/>
      <c r="J283" s="183"/>
      <c r="K283" s="183"/>
    </row>
    <row r="284" spans="1:11" ht="15.75">
      <c r="A284" s="172"/>
      <c r="B284" s="184"/>
      <c r="C284" s="208"/>
      <c r="D284" s="184"/>
      <c r="E284" s="183"/>
      <c r="F284" s="184"/>
      <c r="G284" s="184"/>
      <c r="H284" s="183"/>
      <c r="I284" s="183"/>
      <c r="J284" s="183"/>
      <c r="K284" s="183"/>
    </row>
    <row r="285" spans="1:11" ht="15.75">
      <c r="A285" s="172"/>
      <c r="B285" s="184"/>
      <c r="C285" s="208"/>
      <c r="D285" s="184"/>
      <c r="E285" s="183"/>
      <c r="F285" s="184"/>
      <c r="G285" s="184"/>
      <c r="H285" s="184"/>
      <c r="I285" s="184"/>
      <c r="J285" s="184"/>
      <c r="K285" s="183"/>
    </row>
    <row r="286" spans="1:11" ht="15.75">
      <c r="A286" s="172"/>
      <c r="B286" s="184"/>
      <c r="C286" s="208"/>
      <c r="D286" s="184"/>
      <c r="E286" s="183"/>
      <c r="F286" s="184"/>
      <c r="G286" s="184"/>
      <c r="H286" s="184"/>
      <c r="I286" s="183"/>
      <c r="J286" s="183"/>
      <c r="K286" s="183"/>
    </row>
    <row r="287" spans="1:11" ht="15.75">
      <c r="A287" s="172"/>
      <c r="B287" s="184"/>
      <c r="C287" s="208"/>
      <c r="D287" s="184"/>
      <c r="E287" s="183"/>
      <c r="F287" s="184"/>
      <c r="G287" s="184"/>
      <c r="H287" s="183"/>
      <c r="I287" s="183"/>
      <c r="J287" s="183"/>
      <c r="K287" s="183"/>
    </row>
  </sheetData>
  <sheetProtection password="CAC7" sheet="1" objects="1" scenarios="1" selectLockedCell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C211"/>
  <sheetViews>
    <sheetView tabSelected="1" zoomScalePageLayoutView="0" workbookViewId="0" topLeftCell="A129">
      <selection activeCell="E144" sqref="E144"/>
    </sheetView>
  </sheetViews>
  <sheetFormatPr defaultColWidth="9.140625" defaultRowHeight="15"/>
  <cols>
    <col min="1" max="1" width="8.421875" style="0" customWidth="1"/>
    <col min="2" max="2" width="3.28125" style="52" customWidth="1"/>
    <col min="3" max="3" width="37.57421875" style="0" customWidth="1"/>
    <col min="4" max="4" width="29.57421875" style="0" customWidth="1"/>
    <col min="5" max="5" width="10.57421875" style="0" customWidth="1"/>
    <col min="6" max="6" width="4.7109375" style="52" customWidth="1"/>
    <col min="7" max="7" width="6.7109375" style="0" hidden="1" customWidth="1"/>
    <col min="8" max="8" width="9.140625" style="0" hidden="1" customWidth="1"/>
    <col min="9" max="9" width="6.00390625" style="0" customWidth="1"/>
    <col min="10" max="18" width="5.28125" style="0" customWidth="1"/>
    <col min="19" max="19" width="8.7109375" style="0" customWidth="1"/>
    <col min="20" max="21" width="3.57421875" style="0" customWidth="1"/>
    <col min="23" max="23" width="19.8515625" style="0" customWidth="1"/>
    <col min="24" max="24" width="14.421875" style="0" customWidth="1"/>
    <col min="26" max="26" width="6.8515625" style="0" customWidth="1"/>
    <col min="27" max="27" width="20.8515625" style="0" customWidth="1"/>
    <col min="28" max="28" width="14.28125" style="0" customWidth="1"/>
  </cols>
  <sheetData>
    <row r="1" spans="1:29" s="2" customFormat="1" ht="18.75">
      <c r="A1" s="238" t="s">
        <v>155</v>
      </c>
      <c r="B1" s="238"/>
      <c r="C1" s="238"/>
      <c r="D1" s="238"/>
      <c r="E1" s="65"/>
      <c r="F1" s="130"/>
      <c r="G1" s="65"/>
      <c r="H1" s="65"/>
      <c r="I1" s="66"/>
      <c r="J1" s="66" t="str">
        <f>Overallresults!I38</f>
        <v>Allianz Park</v>
      </c>
      <c r="K1" s="66"/>
      <c r="L1" s="66"/>
      <c r="M1" s="66"/>
      <c r="N1" s="66"/>
      <c r="O1" s="66"/>
      <c r="P1" s="236" t="str">
        <f>Overallresults!L38</f>
        <v>7.8.16</v>
      </c>
      <c r="Q1" s="236"/>
      <c r="R1" s="236"/>
      <c r="W1" s="238" t="s">
        <v>204</v>
      </c>
      <c r="X1" s="238"/>
      <c r="Y1" s="238"/>
      <c r="Z1" s="238"/>
      <c r="AA1" s="238"/>
      <c r="AB1" s="238"/>
      <c r="AC1" s="140"/>
    </row>
    <row r="2" spans="1:29" s="2" customFormat="1" ht="15" customHeight="1">
      <c r="A2" s="122"/>
      <c r="B2" s="67"/>
      <c r="C2" s="135" t="s">
        <v>1</v>
      </c>
      <c r="D2" s="135" t="s">
        <v>21</v>
      </c>
      <c r="E2" s="9"/>
      <c r="F2" s="123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W2" s="145" t="str">
        <f>Overallresults!I38</f>
        <v>Allianz Park</v>
      </c>
      <c r="X2" s="141"/>
      <c r="Y2" s="142"/>
      <c r="Z2" s="141"/>
      <c r="AA2" s="217" t="str">
        <f>Overallresults!L38</f>
        <v>7.8.16</v>
      </c>
      <c r="AB2" s="141"/>
      <c r="AC2" s="142"/>
    </row>
    <row r="3" spans="1:29" s="2" customFormat="1" ht="15" customHeight="1">
      <c r="A3" s="25"/>
      <c r="B3" s="113">
        <v>1</v>
      </c>
      <c r="C3" s="124" t="str">
        <f>Decsheets!T5</f>
        <v>Barnet/Shaftesbury</v>
      </c>
      <c r="D3" s="112">
        <f>SUM(J13:J211)</f>
        <v>111</v>
      </c>
      <c r="E3" s="28" t="str">
        <f>Decsheets!S5</f>
        <v>V</v>
      </c>
      <c r="F3" s="123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W3" s="141"/>
      <c r="X3" s="141"/>
      <c r="Y3" s="142"/>
      <c r="Z3" s="141"/>
      <c r="AA3" s="141"/>
      <c r="AB3" s="141"/>
      <c r="AC3" s="142"/>
    </row>
    <row r="4" spans="1:29" s="2" customFormat="1" ht="15" customHeight="1">
      <c r="A4" s="25"/>
      <c r="B4" s="113">
        <v>2</v>
      </c>
      <c r="C4" s="124" t="str">
        <f>Decsheets!T6</f>
        <v>Dacorum &amp; Tring</v>
      </c>
      <c r="D4" s="112">
        <f>SUM(K13:K211)</f>
        <v>110</v>
      </c>
      <c r="E4" s="28" t="str">
        <f>Decsheets!S6</f>
        <v>D</v>
      </c>
      <c r="F4" s="12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W4" s="141" t="s">
        <v>180</v>
      </c>
      <c r="X4" s="143" t="s">
        <v>184</v>
      </c>
      <c r="Y4" s="149" t="str">
        <f>$E12</f>
        <v>.</v>
      </c>
      <c r="Z4" s="141"/>
      <c r="AA4" s="141" t="s">
        <v>181</v>
      </c>
      <c r="AB4" s="143" t="s">
        <v>184</v>
      </c>
      <c r="AC4" s="149" t="str">
        <f>$E20</f>
        <v>.</v>
      </c>
    </row>
    <row r="5" spans="1:29" s="2" customFormat="1" ht="15" customHeight="1">
      <c r="A5" s="25"/>
      <c r="B5" s="113">
        <v>3</v>
      </c>
      <c r="C5" s="124" t="str">
        <f>Decsheets!T7</f>
        <v>Herts&amp;Ware/Enfield</v>
      </c>
      <c r="D5" s="112">
        <f>SUM(L13:L211)</f>
        <v>45</v>
      </c>
      <c r="E5" s="28" t="str">
        <f>Decsheets!S7</f>
        <v>E</v>
      </c>
      <c r="F5" s="12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W5" s="141" t="str">
        <f>$C13</f>
        <v>Alicia Regis</v>
      </c>
      <c r="X5" s="141" t="str">
        <f>$D13</f>
        <v>Herts&amp;Ware/Enfield</v>
      </c>
      <c r="Y5" s="150">
        <f>$E13</f>
        <v>12.3</v>
      </c>
      <c r="Z5" s="141"/>
      <c r="AA5" s="141" t="str">
        <f>$C21</f>
        <v>Skye Wicks</v>
      </c>
      <c r="AB5" s="141" t="str">
        <f>$D21</f>
        <v>Herts&amp;Ware/Enfield</v>
      </c>
      <c r="AC5" s="150">
        <f>$E21</f>
        <v>12.3</v>
      </c>
    </row>
    <row r="6" spans="1:29" s="2" customFormat="1" ht="15" customHeight="1">
      <c r="A6" s="25"/>
      <c r="B6" s="113" t="s">
        <v>22</v>
      </c>
      <c r="C6" s="124" t="str">
        <f>Decsheets!T8</f>
        <v>Watford H</v>
      </c>
      <c r="D6" s="112">
        <f>SUM(M13:M211)</f>
        <v>91</v>
      </c>
      <c r="E6" s="28" t="str">
        <f>Decsheets!S8</f>
        <v>W</v>
      </c>
      <c r="F6" s="12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W6" s="141" t="str">
        <f aca="true" t="shared" si="0" ref="W6:W11">$C14</f>
        <v>Tamyah Jones</v>
      </c>
      <c r="X6" s="141" t="str">
        <f aca="true" t="shared" si="1" ref="X6:X11">$D14</f>
        <v>Watford H</v>
      </c>
      <c r="Y6" s="150">
        <f aca="true" t="shared" si="2" ref="Y6:Y11">$E14</f>
        <v>12.5</v>
      </c>
      <c r="Z6" s="141"/>
      <c r="AA6" s="141" t="str">
        <f aca="true" t="shared" si="3" ref="AA6:AA11">$C22</f>
        <v>Esther Fatude</v>
      </c>
      <c r="AB6" s="141" t="str">
        <f aca="true" t="shared" si="4" ref="AB6:AB11">$D22</f>
        <v>Barnet/Shaftesbury</v>
      </c>
      <c r="AC6" s="150">
        <f aca="true" t="shared" si="5" ref="AC6:AC11">$E22</f>
        <v>12.7</v>
      </c>
    </row>
    <row r="7" spans="1:29" s="2" customFormat="1" ht="15">
      <c r="A7" s="25"/>
      <c r="B7" s="113" t="s">
        <v>23</v>
      </c>
      <c r="C7" s="124" t="str">
        <f>Decsheets!T9</f>
        <v>St.Albans AC</v>
      </c>
      <c r="D7" s="112">
        <f>SUM(N13:N211)</f>
        <v>69</v>
      </c>
      <c r="E7" s="28" t="str">
        <f>Decsheets!S9</f>
        <v>Q</v>
      </c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W7" s="141" t="str">
        <f t="shared" si="0"/>
        <v>Latifah Harris-Osman</v>
      </c>
      <c r="X7" s="141" t="str">
        <f t="shared" si="1"/>
        <v>Barnet/Shaftesbury</v>
      </c>
      <c r="Y7" s="150">
        <f t="shared" si="2"/>
        <v>12.7</v>
      </c>
      <c r="Z7" s="141"/>
      <c r="AA7" s="141" t="str">
        <f t="shared" si="3"/>
        <v>Esme O'Connell</v>
      </c>
      <c r="AB7" s="141" t="str">
        <f t="shared" si="4"/>
        <v>Dacorum &amp; Tring</v>
      </c>
      <c r="AC7" s="150">
        <f t="shared" si="5"/>
        <v>12.7</v>
      </c>
    </row>
    <row r="8" spans="1:29" s="2" customFormat="1" ht="15">
      <c r="A8" s="25"/>
      <c r="B8" s="113" t="s">
        <v>24</v>
      </c>
      <c r="C8" s="124" t="str">
        <f>Decsheets!T10</f>
        <v>Thurrock H</v>
      </c>
      <c r="D8" s="112">
        <f>SUM(O13:O211)</f>
        <v>112</v>
      </c>
      <c r="E8" s="28" t="str">
        <f>Decsheets!S10</f>
        <v>T</v>
      </c>
      <c r="F8" s="12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W8" s="141" t="str">
        <f t="shared" si="0"/>
        <v>Isabel Fafowora</v>
      </c>
      <c r="X8" s="141" t="str">
        <f t="shared" si="1"/>
        <v>St.Albans AC</v>
      </c>
      <c r="Y8" s="150">
        <f t="shared" si="2"/>
        <v>12.7</v>
      </c>
      <c r="Z8" s="141"/>
      <c r="AA8" s="141" t="str">
        <f t="shared" si="3"/>
        <v>Abena Oteng</v>
      </c>
      <c r="AB8" s="141" t="str">
        <f t="shared" si="4"/>
        <v>Southend AC</v>
      </c>
      <c r="AC8" s="150">
        <f t="shared" si="5"/>
        <v>13.2</v>
      </c>
    </row>
    <row r="9" spans="1:29" s="2" customFormat="1" ht="15">
      <c r="A9" s="25"/>
      <c r="B9" s="113" t="s">
        <v>25</v>
      </c>
      <c r="C9" s="124" t="str">
        <f>Decsheets!T11</f>
        <v>Southend AC</v>
      </c>
      <c r="D9" s="112">
        <f>SUM(P13:P211)</f>
        <v>52</v>
      </c>
      <c r="E9" s="28" t="str">
        <f>Decsheets!S11</f>
        <v>N</v>
      </c>
      <c r="F9" s="12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W9" s="141" t="str">
        <f t="shared" si="0"/>
        <v>Abena Oteng</v>
      </c>
      <c r="X9" s="141" t="str">
        <f t="shared" si="1"/>
        <v>Southend AC</v>
      </c>
      <c r="Y9" s="150">
        <f t="shared" si="2"/>
        <v>12.8</v>
      </c>
      <c r="Z9" s="141"/>
      <c r="AA9" s="141" t="str">
        <f t="shared" si="3"/>
        <v>Ellise Milan-Vega</v>
      </c>
      <c r="AB9" s="141" t="str">
        <f t="shared" si="4"/>
        <v>Thurrock H</v>
      </c>
      <c r="AC9" s="150">
        <f t="shared" si="5"/>
        <v>13.8</v>
      </c>
    </row>
    <row r="10" spans="1:29" s="2" customFormat="1" ht="15" customHeight="1">
      <c r="A10" s="25"/>
      <c r="B10" s="1"/>
      <c r="C10" s="119" t="s">
        <v>148</v>
      </c>
      <c r="D10" s="137">
        <f>SUM(R13:R211)</f>
        <v>110</v>
      </c>
      <c r="F10" s="12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39" t="s">
        <v>26</v>
      </c>
      <c r="S10" s="10"/>
      <c r="W10" s="141" t="str">
        <f t="shared" si="0"/>
        <v>Marli Jessop</v>
      </c>
      <c r="X10" s="141" t="str">
        <f t="shared" si="1"/>
        <v>Dacorum &amp; Tring</v>
      </c>
      <c r="Y10" s="150">
        <f t="shared" si="2"/>
        <v>12.9</v>
      </c>
      <c r="Z10" s="141"/>
      <c r="AA10" s="141" t="str">
        <f t="shared" si="3"/>
        <v>Tamyah Jones</v>
      </c>
      <c r="AB10" s="141" t="str">
        <f t="shared" si="4"/>
        <v>Watford H</v>
      </c>
      <c r="AC10" s="150">
        <f t="shared" si="5"/>
        <v>14.2</v>
      </c>
    </row>
    <row r="11" spans="1:29" s="2" customFormat="1" ht="18.75" customHeight="1">
      <c r="A11" s="134" t="s">
        <v>179</v>
      </c>
      <c r="B11" s="67"/>
      <c r="C11" s="11"/>
      <c r="D11" s="11"/>
      <c r="E11" s="136" t="s">
        <v>163</v>
      </c>
      <c r="F11" s="123"/>
      <c r="G11" s="10"/>
      <c r="H11" s="10"/>
      <c r="I11" s="10"/>
      <c r="J11" s="29"/>
      <c r="K11" s="29"/>
      <c r="L11" s="29"/>
      <c r="M11" s="29"/>
      <c r="N11" s="29"/>
      <c r="O11" s="29"/>
      <c r="P11" s="29"/>
      <c r="Q11" s="29"/>
      <c r="R11" s="239"/>
      <c r="S11" s="10"/>
      <c r="W11" s="141" t="str">
        <f t="shared" si="0"/>
        <v>Tolani Odumosu</v>
      </c>
      <c r="X11" s="141" t="str">
        <f t="shared" si="1"/>
        <v>Thurrock H</v>
      </c>
      <c r="Y11" s="150">
        <f t="shared" si="2"/>
        <v>14</v>
      </c>
      <c r="Z11" s="141"/>
      <c r="AA11" s="141">
        <f t="shared" si="3"/>
      </c>
      <c r="AB11" s="141">
        <f t="shared" si="4"/>
      </c>
      <c r="AC11" s="150" t="str">
        <f t="shared" si="5"/>
        <v>.</v>
      </c>
    </row>
    <row r="12" spans="1:29" s="2" customFormat="1" ht="38.25">
      <c r="A12" s="12" t="s">
        <v>2</v>
      </c>
      <c r="B12" s="67"/>
      <c r="C12" s="13" t="s">
        <v>60</v>
      </c>
      <c r="D12" s="129" t="s">
        <v>178</v>
      </c>
      <c r="E12" s="131" t="s">
        <v>164</v>
      </c>
      <c r="F12" s="123"/>
      <c r="G12" s="10"/>
      <c r="H12" s="10"/>
      <c r="I12" s="10"/>
      <c r="J12" s="14" t="str">
        <f>Decsheets!S5</f>
        <v>V</v>
      </c>
      <c r="K12" s="14" t="str">
        <f>Decsheets!S6</f>
        <v>D</v>
      </c>
      <c r="L12" s="14" t="str">
        <f>Decsheets!S7</f>
        <v>E</v>
      </c>
      <c r="M12" s="14" t="str">
        <f>Decsheets!S8</f>
        <v>W</v>
      </c>
      <c r="N12" s="14" t="str">
        <f>Decsheets!S9</f>
        <v>Q</v>
      </c>
      <c r="O12" s="14" t="str">
        <f>Decsheets!S10</f>
        <v>T</v>
      </c>
      <c r="P12" s="14" t="str">
        <f>Decsheets!S11</f>
        <v>N</v>
      </c>
      <c r="Q12" s="226" t="str">
        <f>Decsheets!S12</f>
        <v>blank</v>
      </c>
      <c r="R12" s="237"/>
      <c r="S12" s="10" t="s">
        <v>27</v>
      </c>
      <c r="W12" s="141"/>
      <c r="X12" s="141"/>
      <c r="Y12" s="150"/>
      <c r="Z12" s="141"/>
      <c r="AA12" s="141"/>
      <c r="AB12" s="141"/>
      <c r="AC12" s="150"/>
    </row>
    <row r="13" spans="1:29" ht="15">
      <c r="A13" s="16" t="s">
        <v>212</v>
      </c>
      <c r="B13" s="68">
        <v>1</v>
      </c>
      <c r="C13" s="27" t="str">
        <f aca="true" t="shared" si="6" ref="C13:C19">IF(A13="","",VLOOKUP($A$12,IF(LEN(A13)=2,U15GB,U15GA),VLOOKUP(LEFT(A13,1),club,6,FALSE),FALSE))</f>
        <v>Alicia Regis</v>
      </c>
      <c r="D13" s="27" t="str">
        <f aca="true" t="shared" si="7" ref="D13:D77">IF(A13="","",VLOOKUP(LEFT(A13,1),club,2,FALSE))</f>
        <v>Herts&amp;Ware/Enfield</v>
      </c>
      <c r="E13" s="132">
        <v>12.3</v>
      </c>
      <c r="F13" s="125">
        <f>Decsheets!$V$5</f>
        <v>7</v>
      </c>
      <c r="G13" s="10"/>
      <c r="H13" s="10"/>
      <c r="I13" s="19"/>
      <c r="J13" s="15">
        <f aca="true" t="shared" si="8" ref="J13:Q19">IF($A13="","",IF(LEFT($A13,1)=J$12,$F13,""))</f>
      </c>
      <c r="K13" s="15">
        <f t="shared" si="8"/>
      </c>
      <c r="L13" s="15">
        <f t="shared" si="8"/>
        <v>7</v>
      </c>
      <c r="M13" s="15">
        <f t="shared" si="8"/>
      </c>
      <c r="N13" s="15">
        <f t="shared" si="8"/>
      </c>
      <c r="O13" s="15">
        <f t="shared" si="8"/>
      </c>
      <c r="P13" s="15">
        <f t="shared" si="8"/>
      </c>
      <c r="Q13" s="15">
        <f>IF($A13="","",IF(LEFT($A13,1)=Q$12,$F13,""))</f>
      </c>
      <c r="R13" s="15"/>
      <c r="S13" s="10"/>
      <c r="W13" s="141" t="s">
        <v>182</v>
      </c>
      <c r="X13" s="143" t="s">
        <v>184</v>
      </c>
      <c r="Y13" s="149" t="str">
        <f>$E28</f>
        <v>.</v>
      </c>
      <c r="Z13" s="141"/>
      <c r="AA13" s="141" t="s">
        <v>183</v>
      </c>
      <c r="AB13" s="143" t="s">
        <v>184</v>
      </c>
      <c r="AC13" s="158" t="str">
        <f>$E36</f>
        <v>.</v>
      </c>
    </row>
    <row r="14" spans="1:29" ht="15">
      <c r="A14" s="16" t="s">
        <v>240</v>
      </c>
      <c r="B14" s="68">
        <v>2</v>
      </c>
      <c r="C14" s="27" t="str">
        <f t="shared" si="6"/>
        <v>Tamyah Jones</v>
      </c>
      <c r="D14" s="27" t="str">
        <f t="shared" si="7"/>
        <v>Watford H</v>
      </c>
      <c r="E14" s="132">
        <v>12.5</v>
      </c>
      <c r="F14" s="125">
        <f>Decsheets!$V$6</f>
        <v>6</v>
      </c>
      <c r="G14" s="10"/>
      <c r="H14" s="10"/>
      <c r="I14" s="19"/>
      <c r="J14" s="15">
        <f t="shared" si="8"/>
      </c>
      <c r="K14" s="15">
        <f t="shared" si="8"/>
      </c>
      <c r="L14" s="15">
        <f t="shared" si="8"/>
      </c>
      <c r="M14" s="15">
        <f t="shared" si="8"/>
        <v>6</v>
      </c>
      <c r="N14" s="15">
        <f t="shared" si="8"/>
      </c>
      <c r="O14" s="15">
        <f t="shared" si="8"/>
      </c>
      <c r="P14" s="15">
        <f t="shared" si="8"/>
      </c>
      <c r="Q14" s="15">
        <f t="shared" si="8"/>
      </c>
      <c r="R14" s="15"/>
      <c r="S14" s="10"/>
      <c r="W14" s="141" t="str">
        <f>$C29</f>
        <v>Alicia Regis</v>
      </c>
      <c r="X14" s="141" t="str">
        <f>$D29</f>
        <v>Herts&amp;Ware/Enfield</v>
      </c>
      <c r="Y14" s="156">
        <f>$E29</f>
        <v>25.3</v>
      </c>
      <c r="Z14" s="141"/>
      <c r="AA14" s="141" t="str">
        <f>$C37</f>
        <v>Skye Wicks</v>
      </c>
      <c r="AB14" s="141" t="str">
        <f>$D37</f>
        <v>Herts&amp;Ware/Enfield</v>
      </c>
      <c r="AC14" s="156">
        <f>$E37</f>
        <v>26.4</v>
      </c>
    </row>
    <row r="15" spans="1:29" ht="15">
      <c r="A15" s="16" t="s">
        <v>235</v>
      </c>
      <c r="B15" s="68">
        <v>3</v>
      </c>
      <c r="C15" s="27" t="str">
        <f t="shared" si="6"/>
        <v>Latifah Harris-Osman</v>
      </c>
      <c r="D15" s="27" t="str">
        <f t="shared" si="7"/>
        <v>Barnet/Shaftesbury</v>
      </c>
      <c r="E15" s="132">
        <v>12.7</v>
      </c>
      <c r="F15" s="125">
        <f>Decsheets!$V$7</f>
        <v>5</v>
      </c>
      <c r="G15" s="10"/>
      <c r="H15" s="10"/>
      <c r="I15" s="19"/>
      <c r="J15" s="15">
        <f t="shared" si="8"/>
        <v>5</v>
      </c>
      <c r="K15" s="15">
        <f t="shared" si="8"/>
      </c>
      <c r="L15" s="15">
        <f t="shared" si="8"/>
      </c>
      <c r="M15" s="15">
        <f t="shared" si="8"/>
      </c>
      <c r="N15" s="15">
        <f t="shared" si="8"/>
      </c>
      <c r="O15" s="15">
        <f t="shared" si="8"/>
      </c>
      <c r="P15" s="15">
        <f t="shared" si="8"/>
      </c>
      <c r="Q15" s="15">
        <f t="shared" si="8"/>
      </c>
      <c r="R15" s="15"/>
      <c r="S15" s="10"/>
      <c r="W15" s="141" t="str">
        <f aca="true" t="shared" si="9" ref="W15:W20">$C30</f>
        <v>Isabel Fafowora</v>
      </c>
      <c r="X15" s="141" t="str">
        <f aca="true" t="shared" si="10" ref="X15:X20">$D30</f>
        <v>St.Albans AC</v>
      </c>
      <c r="Y15" s="156">
        <f aca="true" t="shared" si="11" ref="Y15:Y20">$E30</f>
        <v>26.7</v>
      </c>
      <c r="Z15" s="141"/>
      <c r="AA15" s="141" t="str">
        <f aca="true" t="shared" si="12" ref="AA15:AA20">$C38</f>
        <v>Emily Rodriguez</v>
      </c>
      <c r="AB15" s="141" t="str">
        <f aca="true" t="shared" si="13" ref="AB15:AB20">$D38</f>
        <v>Barnet/Shaftesbury</v>
      </c>
      <c r="AC15" s="156">
        <f aca="true" t="shared" si="14" ref="AC15:AC20">$E38</f>
        <v>27.2</v>
      </c>
    </row>
    <row r="16" spans="1:29" ht="15">
      <c r="A16" s="16" t="s">
        <v>242</v>
      </c>
      <c r="B16" s="68" t="s">
        <v>22</v>
      </c>
      <c r="C16" s="27" t="str">
        <f t="shared" si="6"/>
        <v>Isabel Fafowora</v>
      </c>
      <c r="D16" s="27" t="str">
        <f t="shared" si="7"/>
        <v>St.Albans AC</v>
      </c>
      <c r="E16" s="132">
        <v>12.7</v>
      </c>
      <c r="F16" s="125">
        <f>Decsheets!$V$8</f>
        <v>4</v>
      </c>
      <c r="G16" s="10"/>
      <c r="H16" s="10"/>
      <c r="I16" s="19"/>
      <c r="J16" s="15">
        <f t="shared" si="8"/>
      </c>
      <c r="K16" s="15">
        <f t="shared" si="8"/>
      </c>
      <c r="L16" s="15">
        <f t="shared" si="8"/>
      </c>
      <c r="M16" s="15">
        <f t="shared" si="8"/>
      </c>
      <c r="N16" s="15">
        <f t="shared" si="8"/>
        <v>4</v>
      </c>
      <c r="O16" s="15">
        <f t="shared" si="8"/>
      </c>
      <c r="P16" s="15">
        <f t="shared" si="8"/>
      </c>
      <c r="Q16" s="15">
        <f t="shared" si="8"/>
      </c>
      <c r="R16" s="15"/>
      <c r="S16" s="10"/>
      <c r="W16" s="141" t="str">
        <f t="shared" si="9"/>
        <v>Abena Oteng</v>
      </c>
      <c r="X16" s="141" t="str">
        <f t="shared" si="10"/>
        <v>Southend AC</v>
      </c>
      <c r="Y16" s="156">
        <f t="shared" si="11"/>
        <v>26.9</v>
      </c>
      <c r="Z16" s="141"/>
      <c r="AA16" s="141" t="str">
        <f t="shared" si="12"/>
        <v>Enya Davies-Collins</v>
      </c>
      <c r="AB16" s="141" t="str">
        <f t="shared" si="13"/>
        <v>Southend AC</v>
      </c>
      <c r="AC16" s="156">
        <f t="shared" si="14"/>
        <v>27.5</v>
      </c>
    </row>
    <row r="17" spans="1:29" ht="15">
      <c r="A17" s="16" t="s">
        <v>246</v>
      </c>
      <c r="B17" s="68" t="s">
        <v>23</v>
      </c>
      <c r="C17" s="27" t="str">
        <f t="shared" si="6"/>
        <v>Abena Oteng</v>
      </c>
      <c r="D17" s="27" t="str">
        <f t="shared" si="7"/>
        <v>Southend AC</v>
      </c>
      <c r="E17" s="132">
        <v>12.8</v>
      </c>
      <c r="F17" s="125">
        <f>Decsheets!$V$9</f>
        <v>3</v>
      </c>
      <c r="G17" s="10"/>
      <c r="H17" s="10"/>
      <c r="I17" s="19"/>
      <c r="J17" s="15">
        <f t="shared" si="8"/>
      </c>
      <c r="K17" s="15">
        <f t="shared" si="8"/>
      </c>
      <c r="L17" s="15">
        <f t="shared" si="8"/>
      </c>
      <c r="M17" s="15">
        <f t="shared" si="8"/>
      </c>
      <c r="N17" s="15">
        <f t="shared" si="8"/>
      </c>
      <c r="O17" s="15">
        <f t="shared" si="8"/>
      </c>
      <c r="P17" s="15">
        <f t="shared" si="8"/>
        <v>3</v>
      </c>
      <c r="Q17" s="15">
        <f t="shared" si="8"/>
      </c>
      <c r="R17" s="15"/>
      <c r="S17" s="10"/>
      <c r="W17" s="141" t="str">
        <f t="shared" si="9"/>
        <v>Esther Fatude</v>
      </c>
      <c r="X17" s="141" t="str">
        <f t="shared" si="10"/>
        <v>Barnet/Shaftesbury</v>
      </c>
      <c r="Y17" s="156">
        <f t="shared" si="11"/>
        <v>27.4</v>
      </c>
      <c r="Z17" s="141"/>
      <c r="AA17" s="141" t="str">
        <f t="shared" si="12"/>
        <v>.</v>
      </c>
      <c r="AB17" s="141" t="str">
        <f t="shared" si="13"/>
        <v>St.Albans AC</v>
      </c>
      <c r="AC17" s="156">
        <f t="shared" si="14"/>
        <v>28.2</v>
      </c>
    </row>
    <row r="18" spans="1:29" ht="15">
      <c r="A18" s="16" t="s">
        <v>237</v>
      </c>
      <c r="B18" s="68" t="s">
        <v>24</v>
      </c>
      <c r="C18" s="27" t="str">
        <f t="shared" si="6"/>
        <v>Marli Jessop</v>
      </c>
      <c r="D18" s="27" t="str">
        <f t="shared" si="7"/>
        <v>Dacorum &amp; Tring</v>
      </c>
      <c r="E18" s="132">
        <v>12.9</v>
      </c>
      <c r="F18" s="125">
        <f>Decsheets!$V$10</f>
        <v>2</v>
      </c>
      <c r="G18" s="10"/>
      <c r="H18" s="10"/>
      <c r="I18" s="19"/>
      <c r="J18" s="15">
        <f t="shared" si="8"/>
      </c>
      <c r="K18" s="15">
        <f t="shared" si="8"/>
        <v>2</v>
      </c>
      <c r="L18" s="15">
        <f t="shared" si="8"/>
      </c>
      <c r="M18" s="15">
        <f t="shared" si="8"/>
      </c>
      <c r="N18" s="15">
        <f t="shared" si="8"/>
      </c>
      <c r="O18" s="15">
        <f t="shared" si="8"/>
      </c>
      <c r="P18" s="15">
        <f t="shared" si="8"/>
      </c>
      <c r="Q18" s="15">
        <f t="shared" si="8"/>
      </c>
      <c r="R18" s="15"/>
      <c r="S18" s="10"/>
      <c r="W18" s="141" t="str">
        <f t="shared" si="9"/>
        <v>Louise Barios</v>
      </c>
      <c r="X18" s="141" t="str">
        <f t="shared" si="10"/>
        <v>Watford H</v>
      </c>
      <c r="Y18" s="156">
        <f t="shared" si="11"/>
        <v>29.4</v>
      </c>
      <c r="Z18" s="141"/>
      <c r="AA18" s="141" t="str">
        <f t="shared" si="12"/>
        <v>Katie Wildish</v>
      </c>
      <c r="AB18" s="141" t="str">
        <f t="shared" si="13"/>
        <v>Thurrock H</v>
      </c>
      <c r="AC18" s="156">
        <f t="shared" si="14"/>
        <v>31.1</v>
      </c>
    </row>
    <row r="19" spans="1:29" ht="15">
      <c r="A19" s="16" t="s">
        <v>244</v>
      </c>
      <c r="B19" s="68">
        <v>7</v>
      </c>
      <c r="C19" s="27" t="str">
        <f t="shared" si="6"/>
        <v>Tolani Odumosu</v>
      </c>
      <c r="D19" s="27" t="str">
        <f t="shared" si="7"/>
        <v>Thurrock H</v>
      </c>
      <c r="E19" s="132">
        <v>14</v>
      </c>
      <c r="F19" s="125">
        <f>Decsheets!$V$11</f>
        <v>1</v>
      </c>
      <c r="G19" s="10"/>
      <c r="H19" s="10"/>
      <c r="I19" s="19"/>
      <c r="J19" s="15">
        <f t="shared" si="8"/>
      </c>
      <c r="K19" s="15">
        <f t="shared" si="8"/>
      </c>
      <c r="L19" s="15">
        <f t="shared" si="8"/>
      </c>
      <c r="M19" s="15">
        <f t="shared" si="8"/>
      </c>
      <c r="N19" s="15">
        <f t="shared" si="8"/>
      </c>
      <c r="O19" s="15">
        <f t="shared" si="8"/>
        <v>1</v>
      </c>
      <c r="P19" s="15">
        <f t="shared" si="8"/>
      </c>
      <c r="Q19" s="15">
        <f t="shared" si="8"/>
      </c>
      <c r="R19" s="15">
        <f>SUM(Decsheets!$V$5:$V$13)-(SUM(J13:P19))</f>
        <v>0</v>
      </c>
      <c r="S19" s="10"/>
      <c r="W19" s="141" t="str">
        <f t="shared" si="9"/>
        <v>Tolani Odumosu</v>
      </c>
      <c r="X19" s="141" t="str">
        <f t="shared" si="10"/>
        <v>Thurrock H</v>
      </c>
      <c r="Y19" s="156">
        <f t="shared" si="11"/>
        <v>29.9</v>
      </c>
      <c r="Z19" s="141"/>
      <c r="AA19" s="141" t="str">
        <f t="shared" si="12"/>
        <v>Daisy Lang</v>
      </c>
      <c r="AB19" s="141" t="str">
        <f t="shared" si="13"/>
        <v>Dacorum &amp; Tring</v>
      </c>
      <c r="AC19" s="156">
        <f t="shared" si="14"/>
        <v>31.7</v>
      </c>
    </row>
    <row r="20" spans="1:29" s="2" customFormat="1" ht="15">
      <c r="A20" s="12" t="s">
        <v>2</v>
      </c>
      <c r="B20" s="67"/>
      <c r="C20" s="20" t="s">
        <v>61</v>
      </c>
      <c r="D20" s="129" t="s">
        <v>178</v>
      </c>
      <c r="E20" s="131" t="s">
        <v>164</v>
      </c>
      <c r="F20" s="123"/>
      <c r="G20" s="10"/>
      <c r="H20" s="10"/>
      <c r="I20" s="10"/>
      <c r="J20" s="15"/>
      <c r="K20" s="15"/>
      <c r="L20" s="15"/>
      <c r="M20" s="15"/>
      <c r="N20" s="15"/>
      <c r="O20" s="15"/>
      <c r="P20" s="15"/>
      <c r="Q20" s="15"/>
      <c r="R20" s="15"/>
      <c r="S20" s="10" t="s">
        <v>28</v>
      </c>
      <c r="W20" s="141" t="str">
        <f t="shared" si="9"/>
        <v>Jorja Douglas</v>
      </c>
      <c r="X20" s="141" t="str">
        <f t="shared" si="10"/>
        <v>Dacorum &amp; Tring</v>
      </c>
      <c r="Y20" s="156">
        <f t="shared" si="11"/>
        <v>29.9</v>
      </c>
      <c r="Z20" s="141"/>
      <c r="AA20" s="141">
        <f t="shared" si="12"/>
      </c>
      <c r="AB20" s="141">
        <f t="shared" si="13"/>
      </c>
      <c r="AC20" s="156" t="str">
        <f t="shared" si="14"/>
        <v>.</v>
      </c>
    </row>
    <row r="21" spans="1:29" ht="15">
      <c r="A21" s="21" t="s">
        <v>537</v>
      </c>
      <c r="B21" s="68">
        <v>1</v>
      </c>
      <c r="C21" s="27" t="str">
        <f aca="true" t="shared" si="15" ref="C21:C27">IF(A21="","",VLOOKUP($A$20,IF(LEN(A21)=2,U15GB,U15GA),VLOOKUP(LEFT(A21,1),club,6,FALSE),FALSE))</f>
        <v>Skye Wicks</v>
      </c>
      <c r="D21" s="27" t="str">
        <f t="shared" si="7"/>
        <v>Herts&amp;Ware/Enfield</v>
      </c>
      <c r="E21" s="132">
        <v>12.3</v>
      </c>
      <c r="F21" s="125">
        <f>Decsheets!$V$5</f>
        <v>7</v>
      </c>
      <c r="G21" s="10"/>
      <c r="H21" s="10"/>
      <c r="I21" s="19"/>
      <c r="J21" s="15">
        <f>IF($A21="","",IF(LEFT($A21,1)=J$12,$F21,""))</f>
      </c>
      <c r="K21" s="15">
        <f aca="true" t="shared" si="16" ref="K21:Q34">IF($A21="","",IF(LEFT($A21,1)=K$12,$F21,""))</f>
      </c>
      <c r="L21" s="15">
        <f t="shared" si="16"/>
        <v>7</v>
      </c>
      <c r="M21" s="15">
        <f t="shared" si="16"/>
      </c>
      <c r="N21" s="15">
        <f t="shared" si="16"/>
      </c>
      <c r="O21" s="15">
        <f t="shared" si="16"/>
      </c>
      <c r="P21" s="15">
        <f t="shared" si="16"/>
      </c>
      <c r="Q21" s="15">
        <f t="shared" si="16"/>
      </c>
      <c r="R21" s="15"/>
      <c r="S21" s="10"/>
      <c r="W21" s="139"/>
      <c r="X21" s="139"/>
      <c r="Y21" s="156"/>
      <c r="Z21" s="139"/>
      <c r="AA21" s="139"/>
      <c r="AB21" s="139"/>
      <c r="AC21" s="156"/>
    </row>
    <row r="22" spans="1:29" ht="15">
      <c r="A22" s="21" t="s">
        <v>542</v>
      </c>
      <c r="B22" s="68">
        <v>2</v>
      </c>
      <c r="C22" s="27" t="str">
        <f t="shared" si="15"/>
        <v>Esther Fatude</v>
      </c>
      <c r="D22" s="27" t="str">
        <f t="shared" si="7"/>
        <v>Barnet/Shaftesbury</v>
      </c>
      <c r="E22" s="132">
        <v>12.7</v>
      </c>
      <c r="F22" s="125">
        <f>Decsheets!$V$6</f>
        <v>6</v>
      </c>
      <c r="G22" s="10"/>
      <c r="H22" s="10"/>
      <c r="I22" s="19"/>
      <c r="J22" s="15">
        <f aca="true" t="shared" si="17" ref="J22:J27">IF($A22="","",IF(LEFT($A22,1)=J$12,$F22,""))</f>
        <v>6</v>
      </c>
      <c r="K22" s="15">
        <f t="shared" si="16"/>
      </c>
      <c r="L22" s="15">
        <f t="shared" si="16"/>
      </c>
      <c r="M22" s="15">
        <f t="shared" si="16"/>
      </c>
      <c r="N22" s="15">
        <f t="shared" si="16"/>
      </c>
      <c r="O22" s="15">
        <f t="shared" si="16"/>
      </c>
      <c r="P22" s="15">
        <f t="shared" si="16"/>
      </c>
      <c r="Q22" s="15">
        <f t="shared" si="16"/>
      </c>
      <c r="R22" s="15"/>
      <c r="S22" s="10"/>
      <c r="W22" s="139" t="s">
        <v>185</v>
      </c>
      <c r="X22" s="139"/>
      <c r="Y22" s="156"/>
      <c r="Z22" s="139"/>
      <c r="AA22" s="139" t="s">
        <v>186</v>
      </c>
      <c r="AB22" s="139"/>
      <c r="AC22" s="156"/>
    </row>
    <row r="23" spans="1:29" ht="15">
      <c r="A23" s="21" t="s">
        <v>541</v>
      </c>
      <c r="B23" s="68">
        <v>3</v>
      </c>
      <c r="C23" s="27" t="str">
        <f t="shared" si="15"/>
        <v>Esme O'Connell</v>
      </c>
      <c r="D23" s="27" t="str">
        <f t="shared" si="7"/>
        <v>Dacorum &amp; Tring</v>
      </c>
      <c r="E23" s="132">
        <v>12.7</v>
      </c>
      <c r="F23" s="125">
        <f>Decsheets!$V$7</f>
        <v>5</v>
      </c>
      <c r="G23" s="10"/>
      <c r="H23" s="10"/>
      <c r="I23" s="19"/>
      <c r="J23" s="15">
        <f t="shared" si="17"/>
      </c>
      <c r="K23" s="15">
        <f t="shared" si="16"/>
        <v>5</v>
      </c>
      <c r="L23" s="15">
        <f t="shared" si="16"/>
      </c>
      <c r="M23" s="15">
        <f t="shared" si="16"/>
      </c>
      <c r="N23" s="15">
        <f t="shared" si="16"/>
      </c>
      <c r="O23" s="15">
        <f t="shared" si="16"/>
      </c>
      <c r="P23" s="15">
        <f t="shared" si="16"/>
      </c>
      <c r="Q23" s="15">
        <f t="shared" si="16"/>
      </c>
      <c r="R23" s="15"/>
      <c r="S23" s="10"/>
      <c r="W23" s="139" t="str">
        <f>$C45</f>
        <v>Katie Liptrot</v>
      </c>
      <c r="X23" s="139" t="str">
        <f>$D45</f>
        <v>Herts&amp;Ware/Enfield</v>
      </c>
      <c r="Y23" s="156">
        <f>$E45</f>
        <v>44.2</v>
      </c>
      <c r="Z23" s="139"/>
      <c r="AA23" s="139" t="str">
        <f>$C53</f>
        <v>Isobel Parker B&amp;D</v>
      </c>
      <c r="AB23" s="139" t="str">
        <f>$D53</f>
        <v>Barnet/Shaftesbury</v>
      </c>
      <c r="AC23" s="156">
        <f>$E53</f>
        <v>47.3</v>
      </c>
    </row>
    <row r="24" spans="1:29" ht="15">
      <c r="A24" s="21" t="s">
        <v>246</v>
      </c>
      <c r="B24" s="68" t="s">
        <v>22</v>
      </c>
      <c r="C24" s="27" t="str">
        <f t="shared" si="15"/>
        <v>Abena Oteng</v>
      </c>
      <c r="D24" s="27" t="str">
        <f t="shared" si="7"/>
        <v>Southend AC</v>
      </c>
      <c r="E24" s="132">
        <v>13.2</v>
      </c>
      <c r="F24" s="125">
        <f>Decsheets!$V$8</f>
        <v>4</v>
      </c>
      <c r="G24" s="10"/>
      <c r="H24" s="10"/>
      <c r="I24" s="19"/>
      <c r="J24" s="15">
        <f t="shared" si="17"/>
      </c>
      <c r="K24" s="15">
        <f t="shared" si="16"/>
      </c>
      <c r="L24" s="15">
        <f t="shared" si="16"/>
      </c>
      <c r="M24" s="15">
        <f t="shared" si="16"/>
      </c>
      <c r="N24" s="15">
        <f t="shared" si="16"/>
      </c>
      <c r="O24" s="15">
        <f t="shared" si="16"/>
      </c>
      <c r="P24" s="15">
        <f t="shared" si="16"/>
        <v>4</v>
      </c>
      <c r="Q24" s="15">
        <f t="shared" si="16"/>
      </c>
      <c r="R24" s="15"/>
      <c r="S24" s="10"/>
      <c r="W24" s="139" t="str">
        <f aca="true" t="shared" si="18" ref="W24:W29">$C46</f>
        <v>Milly Gall</v>
      </c>
      <c r="X24" s="139" t="str">
        <f aca="true" t="shared" si="19" ref="X24:X29">$D46</f>
        <v>Dacorum &amp; Tring</v>
      </c>
      <c r="Y24" s="156">
        <f aca="true" t="shared" si="20" ref="Y24:Y29">$E46</f>
        <v>44.9</v>
      </c>
      <c r="Z24" s="139"/>
      <c r="AA24" s="139" t="str">
        <f aca="true" t="shared" si="21" ref="AA24:AA29">$C54</f>
        <v>Nicole Emeka</v>
      </c>
      <c r="AB24" s="139" t="str">
        <f aca="true" t="shared" si="22" ref="AB24:AB29">$D54</f>
        <v>Thurrock H</v>
      </c>
      <c r="AC24" s="156">
        <f aca="true" t="shared" si="23" ref="AC24:AC29">$E54</f>
        <v>50.2</v>
      </c>
    </row>
    <row r="25" spans="1:29" ht="15">
      <c r="A25" s="21" t="s">
        <v>539</v>
      </c>
      <c r="B25" s="68" t="s">
        <v>23</v>
      </c>
      <c r="C25" s="27" t="str">
        <f t="shared" si="15"/>
        <v>Ellise Milan-Vega</v>
      </c>
      <c r="D25" s="27" t="str">
        <f t="shared" si="7"/>
        <v>Thurrock H</v>
      </c>
      <c r="E25" s="132">
        <v>13.8</v>
      </c>
      <c r="F25" s="125">
        <f>Decsheets!$V$9</f>
        <v>3</v>
      </c>
      <c r="G25" s="10"/>
      <c r="H25" s="10"/>
      <c r="I25" s="19"/>
      <c r="J25" s="15">
        <f t="shared" si="17"/>
      </c>
      <c r="K25" s="15">
        <f t="shared" si="16"/>
      </c>
      <c r="L25" s="15">
        <f t="shared" si="16"/>
      </c>
      <c r="M25" s="15">
        <f t="shared" si="16"/>
      </c>
      <c r="N25" s="15">
        <f t="shared" si="16"/>
      </c>
      <c r="O25" s="15">
        <f t="shared" si="16"/>
        <v>3</v>
      </c>
      <c r="P25" s="15">
        <f t="shared" si="16"/>
      </c>
      <c r="Q25" s="15">
        <f t="shared" si="16"/>
      </c>
      <c r="R25" s="15"/>
      <c r="S25" s="10"/>
      <c r="W25" s="139" t="str">
        <f t="shared" si="18"/>
        <v>Sophie Robin</v>
      </c>
      <c r="X25" s="139" t="str">
        <f t="shared" si="19"/>
        <v>St.Albans AC</v>
      </c>
      <c r="Y25" s="156">
        <f t="shared" si="20"/>
        <v>46</v>
      </c>
      <c r="Z25" s="139"/>
      <c r="AA25" s="139" t="str">
        <f t="shared" si="21"/>
        <v>Daisy Lang</v>
      </c>
      <c r="AB25" s="139" t="str">
        <f t="shared" si="22"/>
        <v>Dacorum &amp; Tring</v>
      </c>
      <c r="AC25" s="156">
        <f t="shared" si="23"/>
        <v>51.4</v>
      </c>
    </row>
    <row r="26" spans="1:29" ht="15">
      <c r="A26" s="21" t="s">
        <v>240</v>
      </c>
      <c r="B26" s="68" t="s">
        <v>24</v>
      </c>
      <c r="C26" s="27" t="str">
        <f t="shared" si="15"/>
        <v>Tamyah Jones</v>
      </c>
      <c r="D26" s="27" t="str">
        <f t="shared" si="7"/>
        <v>Watford H</v>
      </c>
      <c r="E26" s="132">
        <v>14.2</v>
      </c>
      <c r="F26" s="125">
        <f>Decsheets!$V$10</f>
        <v>2</v>
      </c>
      <c r="G26" s="10"/>
      <c r="H26" s="10"/>
      <c r="I26" s="19"/>
      <c r="J26" s="15">
        <f t="shared" si="17"/>
      </c>
      <c r="K26" s="15">
        <f t="shared" si="16"/>
      </c>
      <c r="L26" s="15">
        <f t="shared" si="16"/>
      </c>
      <c r="M26" s="15">
        <f t="shared" si="16"/>
        <v>2</v>
      </c>
      <c r="N26" s="15">
        <f t="shared" si="16"/>
      </c>
      <c r="O26" s="15">
        <f t="shared" si="16"/>
      </c>
      <c r="P26" s="15">
        <f t="shared" si="16"/>
      </c>
      <c r="Q26" s="15">
        <f t="shared" si="16"/>
      </c>
      <c r="R26" s="15"/>
      <c r="S26" s="10"/>
      <c r="W26" s="139" t="str">
        <f t="shared" si="18"/>
        <v>Leisha Hunt</v>
      </c>
      <c r="X26" s="139" t="str">
        <f t="shared" si="19"/>
        <v>Thurrock H</v>
      </c>
      <c r="Y26" s="156">
        <f t="shared" si="20"/>
        <v>46.3</v>
      </c>
      <c r="Z26" s="139"/>
      <c r="AA26" s="139">
        <f t="shared" si="21"/>
      </c>
      <c r="AB26" s="139">
        <f t="shared" si="22"/>
      </c>
      <c r="AC26" s="156" t="str">
        <f t="shared" si="23"/>
        <v>.</v>
      </c>
    </row>
    <row r="27" spans="1:29" ht="15">
      <c r="A27" s="21"/>
      <c r="B27" s="68">
        <v>7</v>
      </c>
      <c r="C27" s="27">
        <f t="shared" si="15"/>
      </c>
      <c r="D27" s="27">
        <f t="shared" si="7"/>
      </c>
      <c r="E27" s="132" t="s">
        <v>164</v>
      </c>
      <c r="F27" s="125">
        <f>Decsheets!$V$11</f>
        <v>1</v>
      </c>
      <c r="G27" s="10"/>
      <c r="H27" s="10"/>
      <c r="I27" s="19"/>
      <c r="J27" s="15">
        <f t="shared" si="17"/>
      </c>
      <c r="K27" s="15">
        <f t="shared" si="16"/>
      </c>
      <c r="L27" s="15">
        <f t="shared" si="16"/>
      </c>
      <c r="M27" s="15">
        <f t="shared" si="16"/>
      </c>
      <c r="N27" s="15">
        <f t="shared" si="16"/>
      </c>
      <c r="O27" s="15">
        <f t="shared" si="16"/>
      </c>
      <c r="P27" s="15">
        <f t="shared" si="16"/>
      </c>
      <c r="Q27" s="15">
        <f t="shared" si="16"/>
      </c>
      <c r="R27" s="15">
        <f>SUM(Decsheets!$V$5:$V$13)-(SUM(J21:Q27))</f>
        <v>1</v>
      </c>
      <c r="S27" s="10"/>
      <c r="W27" s="139" t="str">
        <f t="shared" si="18"/>
        <v>Mia Groom</v>
      </c>
      <c r="X27" s="139" t="str">
        <f t="shared" si="19"/>
        <v>Barnet/Shaftesbury</v>
      </c>
      <c r="Y27" s="156">
        <f t="shared" si="20"/>
        <v>46.6</v>
      </c>
      <c r="Z27" s="139"/>
      <c r="AA27" s="139">
        <f t="shared" si="21"/>
      </c>
      <c r="AB27" s="139">
        <f t="shared" si="22"/>
      </c>
      <c r="AC27" s="156" t="str">
        <f t="shared" si="23"/>
        <v>.</v>
      </c>
    </row>
    <row r="28" spans="1:29" s="2" customFormat="1" ht="15">
      <c r="A28" s="12" t="s">
        <v>3</v>
      </c>
      <c r="B28" s="67"/>
      <c r="C28" s="22" t="s">
        <v>62</v>
      </c>
      <c r="D28" s="129" t="s">
        <v>178</v>
      </c>
      <c r="E28" s="131" t="s">
        <v>164</v>
      </c>
      <c r="F28" s="123"/>
      <c r="G28" s="10"/>
      <c r="H28" s="10"/>
      <c r="I28" s="10"/>
      <c r="J28" s="15"/>
      <c r="K28" s="15"/>
      <c r="L28" s="15"/>
      <c r="M28" s="15"/>
      <c r="N28" s="15"/>
      <c r="O28" s="15"/>
      <c r="P28" s="15"/>
      <c r="Q28" s="15"/>
      <c r="R28" s="15"/>
      <c r="S28" s="10" t="s">
        <v>29</v>
      </c>
      <c r="W28" s="139" t="str">
        <f t="shared" si="18"/>
        <v>Bethany Lillis</v>
      </c>
      <c r="X28" s="139" t="str">
        <f t="shared" si="19"/>
        <v>Southend AC</v>
      </c>
      <c r="Y28" s="156">
        <f t="shared" si="20"/>
        <v>46.7</v>
      </c>
      <c r="Z28" s="139"/>
      <c r="AA28" s="139">
        <f>$C58</f>
      </c>
      <c r="AB28" s="139">
        <f>$D58</f>
      </c>
      <c r="AC28" s="156" t="str">
        <f t="shared" si="23"/>
        <v>.</v>
      </c>
    </row>
    <row r="29" spans="1:29" ht="15">
      <c r="A29" s="21" t="s">
        <v>212</v>
      </c>
      <c r="B29" s="68">
        <v>1</v>
      </c>
      <c r="C29" s="17" t="str">
        <f aca="true" t="shared" si="24" ref="C29:C35">IF(A29="","",VLOOKUP($A$28,IF(LEN(A29)=2,U15GB,U15GA),VLOOKUP(LEFT(A29,1),club,6,FALSE),FALSE))</f>
        <v>Alicia Regis</v>
      </c>
      <c r="D29" s="27" t="str">
        <f t="shared" si="7"/>
        <v>Herts&amp;Ware/Enfield</v>
      </c>
      <c r="E29" s="132">
        <v>25.3</v>
      </c>
      <c r="F29" s="125">
        <f>Decsheets!$V$5</f>
        <v>7</v>
      </c>
      <c r="G29" s="10"/>
      <c r="H29" s="10"/>
      <c r="I29" s="19"/>
      <c r="J29" s="15">
        <f aca="true" t="shared" si="25" ref="J29:J35">IF($A29="","",IF(LEFT($A29,1)=J$12,$F29,""))</f>
      </c>
      <c r="K29" s="15">
        <f t="shared" si="16"/>
      </c>
      <c r="L29" s="15">
        <f t="shared" si="16"/>
        <v>7</v>
      </c>
      <c r="M29" s="15">
        <f t="shared" si="16"/>
      </c>
      <c r="N29" s="15">
        <f t="shared" si="16"/>
      </c>
      <c r="O29" s="15">
        <f t="shared" si="16"/>
      </c>
      <c r="P29" s="15">
        <f t="shared" si="16"/>
      </c>
      <c r="Q29" s="15">
        <f t="shared" si="16"/>
      </c>
      <c r="R29" s="15"/>
      <c r="S29" s="10"/>
      <c r="W29" s="139">
        <f t="shared" si="18"/>
      </c>
      <c r="X29" s="139">
        <f t="shared" si="19"/>
      </c>
      <c r="Y29" s="156" t="str">
        <f t="shared" si="20"/>
        <v>.</v>
      </c>
      <c r="Z29" s="139"/>
      <c r="AA29" s="139">
        <f t="shared" si="21"/>
      </c>
      <c r="AB29" s="139">
        <f t="shared" si="22"/>
      </c>
      <c r="AC29" s="156" t="str">
        <f t="shared" si="23"/>
        <v>.</v>
      </c>
    </row>
    <row r="30" spans="1:29" ht="15">
      <c r="A30" s="21" t="s">
        <v>242</v>
      </c>
      <c r="B30" s="68">
        <v>2</v>
      </c>
      <c r="C30" s="17" t="str">
        <f t="shared" si="24"/>
        <v>Isabel Fafowora</v>
      </c>
      <c r="D30" s="27" t="str">
        <f t="shared" si="7"/>
        <v>St.Albans AC</v>
      </c>
      <c r="E30" s="132">
        <v>26.7</v>
      </c>
      <c r="F30" s="125">
        <f>Decsheets!$V$6</f>
        <v>6</v>
      </c>
      <c r="G30" s="10"/>
      <c r="H30" s="10"/>
      <c r="I30" s="19"/>
      <c r="J30" s="15">
        <f t="shared" si="25"/>
      </c>
      <c r="K30" s="15">
        <f t="shared" si="16"/>
      </c>
      <c r="L30" s="15">
        <f t="shared" si="16"/>
      </c>
      <c r="M30" s="15">
        <f t="shared" si="16"/>
      </c>
      <c r="N30" s="15">
        <f t="shared" si="16"/>
        <v>6</v>
      </c>
      <c r="O30" s="15">
        <f t="shared" si="16"/>
      </c>
      <c r="P30" s="15">
        <f t="shared" si="16"/>
      </c>
      <c r="Q30" s="15">
        <f t="shared" si="16"/>
      </c>
      <c r="R30" s="15"/>
      <c r="S30" s="10"/>
      <c r="W30" s="139"/>
      <c r="X30" s="139"/>
      <c r="Y30" s="156"/>
      <c r="Z30" s="139"/>
      <c r="AA30" s="139"/>
      <c r="AB30" s="139"/>
      <c r="AC30" s="140"/>
    </row>
    <row r="31" spans="1:29" ht="15">
      <c r="A31" s="21" t="s">
        <v>246</v>
      </c>
      <c r="B31" s="68">
        <v>3</v>
      </c>
      <c r="C31" s="17" t="str">
        <f t="shared" si="24"/>
        <v>Abena Oteng</v>
      </c>
      <c r="D31" s="27" t="str">
        <f t="shared" si="7"/>
        <v>Southend AC</v>
      </c>
      <c r="E31" s="132">
        <v>26.9</v>
      </c>
      <c r="F31" s="125">
        <f>Decsheets!$V$7</f>
        <v>5</v>
      </c>
      <c r="G31" s="10"/>
      <c r="H31" s="10"/>
      <c r="I31" s="19"/>
      <c r="J31" s="15">
        <f t="shared" si="25"/>
      </c>
      <c r="K31" s="15">
        <f t="shared" si="16"/>
      </c>
      <c r="L31" s="15">
        <f t="shared" si="16"/>
      </c>
      <c r="M31" s="15">
        <f t="shared" si="16"/>
      </c>
      <c r="N31" s="15">
        <f t="shared" si="16"/>
      </c>
      <c r="O31" s="15">
        <f t="shared" si="16"/>
      </c>
      <c r="P31" s="15">
        <f t="shared" si="16"/>
        <v>5</v>
      </c>
      <c r="Q31" s="15">
        <f t="shared" si="16"/>
      </c>
      <c r="R31" s="15"/>
      <c r="S31" s="10"/>
      <c r="W31" s="139" t="s">
        <v>187</v>
      </c>
      <c r="X31" s="139"/>
      <c r="Y31" s="140"/>
      <c r="Z31" s="139"/>
      <c r="AA31" s="139" t="s">
        <v>188</v>
      </c>
      <c r="AB31" s="139"/>
      <c r="AC31" s="140"/>
    </row>
    <row r="32" spans="1:29" ht="15">
      <c r="A32" s="21" t="s">
        <v>235</v>
      </c>
      <c r="B32" s="68" t="s">
        <v>22</v>
      </c>
      <c r="C32" s="17" t="str">
        <f t="shared" si="24"/>
        <v>Esther Fatude</v>
      </c>
      <c r="D32" s="27" t="str">
        <f t="shared" si="7"/>
        <v>Barnet/Shaftesbury</v>
      </c>
      <c r="E32" s="132">
        <v>27.4</v>
      </c>
      <c r="F32" s="125">
        <f>Decsheets!$V$8</f>
        <v>4</v>
      </c>
      <c r="G32" s="10"/>
      <c r="H32" s="10"/>
      <c r="I32" s="19"/>
      <c r="J32" s="15">
        <f t="shared" si="25"/>
        <v>4</v>
      </c>
      <c r="K32" s="15">
        <f t="shared" si="16"/>
      </c>
      <c r="L32" s="15">
        <f t="shared" si="16"/>
      </c>
      <c r="M32" s="15">
        <f t="shared" si="16"/>
      </c>
      <c r="N32" s="15">
        <f t="shared" si="16"/>
      </c>
      <c r="O32" s="15">
        <f t="shared" si="16"/>
      </c>
      <c r="P32" s="15">
        <f t="shared" si="16"/>
      </c>
      <c r="Q32" s="15">
        <f t="shared" si="16"/>
      </c>
      <c r="R32" s="15"/>
      <c r="S32" s="10"/>
      <c r="W32" s="139" t="str">
        <f>$C61</f>
        <v>Beatrix Wraith</v>
      </c>
      <c r="X32" s="139" t="str">
        <f>$D61</f>
        <v>Herts&amp;Ware/Enfield</v>
      </c>
      <c r="Y32" s="140" t="str">
        <f>$E61</f>
        <v>2:24.2</v>
      </c>
      <c r="Z32" s="139"/>
      <c r="AA32" s="139" t="str">
        <f>$C69</f>
        <v>Chrissy Murray</v>
      </c>
      <c r="AB32" s="139" t="str">
        <f>$D69</f>
        <v>Watford H</v>
      </c>
      <c r="AC32" s="140" t="str">
        <f>$E69</f>
        <v>2:47.3</v>
      </c>
    </row>
    <row r="33" spans="1:29" ht="15">
      <c r="A33" s="21" t="s">
        <v>538</v>
      </c>
      <c r="B33" s="68" t="s">
        <v>23</v>
      </c>
      <c r="C33" s="17" t="str">
        <f t="shared" si="24"/>
        <v>Louise Barios</v>
      </c>
      <c r="D33" s="27" t="str">
        <f t="shared" si="7"/>
        <v>Watford H</v>
      </c>
      <c r="E33" s="132">
        <v>29.4</v>
      </c>
      <c r="F33" s="125">
        <f>Decsheets!$V$9</f>
        <v>3</v>
      </c>
      <c r="G33" s="10"/>
      <c r="H33" s="10"/>
      <c r="I33" s="19"/>
      <c r="J33" s="15">
        <f t="shared" si="25"/>
      </c>
      <c r="K33" s="15">
        <f t="shared" si="16"/>
      </c>
      <c r="L33" s="15">
        <f t="shared" si="16"/>
      </c>
      <c r="M33" s="15">
        <f t="shared" si="16"/>
        <v>3</v>
      </c>
      <c r="N33" s="15">
        <f t="shared" si="16"/>
      </c>
      <c r="O33" s="15">
        <f t="shared" si="16"/>
      </c>
      <c r="P33" s="15">
        <f t="shared" si="16"/>
      </c>
      <c r="Q33" s="15">
        <f t="shared" si="16"/>
      </c>
      <c r="R33" s="15"/>
      <c r="S33" s="10"/>
      <c r="W33" s="139" t="str">
        <f aca="true" t="shared" si="26" ref="W33:W38">$C62</f>
        <v>Mia Groom</v>
      </c>
      <c r="X33" s="139" t="str">
        <f aca="true" t="shared" si="27" ref="X33:X38">$D62</f>
        <v>Barnet/Shaftesbury</v>
      </c>
      <c r="Y33" s="140" t="str">
        <f aca="true" t="shared" si="28" ref="Y33:Y38">$E62</f>
        <v>2:31.1</v>
      </c>
      <c r="Z33" s="139"/>
      <c r="AA33" s="139" t="str">
        <f aca="true" t="shared" si="29" ref="AA33:AA38">$C70</f>
        <v>Amy Raven</v>
      </c>
      <c r="AB33" s="139" t="str">
        <f aca="true" t="shared" si="30" ref="AB33:AB38">$D70</f>
        <v>Thurrock H</v>
      </c>
      <c r="AC33" s="140" t="str">
        <f aca="true" t="shared" si="31" ref="AC33:AC38">$E70</f>
        <v>2:50.4</v>
      </c>
    </row>
    <row r="34" spans="1:29" ht="15">
      <c r="A34" s="21" t="s">
        <v>244</v>
      </c>
      <c r="B34" s="68" t="s">
        <v>24</v>
      </c>
      <c r="C34" s="17" t="str">
        <f t="shared" si="24"/>
        <v>Tolani Odumosu</v>
      </c>
      <c r="D34" s="27" t="str">
        <f t="shared" si="7"/>
        <v>Thurrock H</v>
      </c>
      <c r="E34" s="132">
        <v>29.9</v>
      </c>
      <c r="F34" s="125">
        <f>Decsheets!$V$10</f>
        <v>2</v>
      </c>
      <c r="G34" s="10"/>
      <c r="H34" s="10"/>
      <c r="I34" s="19"/>
      <c r="J34" s="15">
        <f t="shared" si="25"/>
      </c>
      <c r="K34" s="15">
        <f t="shared" si="16"/>
      </c>
      <c r="L34" s="15">
        <f t="shared" si="16"/>
      </c>
      <c r="M34" s="15">
        <f t="shared" si="16"/>
      </c>
      <c r="N34" s="15">
        <f t="shared" si="16"/>
      </c>
      <c r="O34" s="15">
        <f t="shared" si="16"/>
        <v>2</v>
      </c>
      <c r="P34" s="15">
        <f t="shared" si="16"/>
      </c>
      <c r="Q34" s="15">
        <f t="shared" si="16"/>
      </c>
      <c r="R34" s="15"/>
      <c r="S34" s="10"/>
      <c r="W34" s="139" t="str">
        <f t="shared" si="26"/>
        <v>Sarah Blockley</v>
      </c>
      <c r="X34" s="139" t="str">
        <f t="shared" si="27"/>
        <v>Thurrock H</v>
      </c>
      <c r="Y34" s="140" t="str">
        <f t="shared" si="28"/>
        <v>2:36.4</v>
      </c>
      <c r="Z34" s="139"/>
      <c r="AA34" s="139" t="str">
        <f t="shared" si="29"/>
        <v>Helena Agholor</v>
      </c>
      <c r="AB34" s="139" t="str">
        <f t="shared" si="30"/>
        <v>Barnet/Shaftesbury</v>
      </c>
      <c r="AC34" s="140" t="str">
        <f t="shared" si="31"/>
        <v>2:58.8</v>
      </c>
    </row>
    <row r="35" spans="1:29" ht="15">
      <c r="A35" s="21" t="s">
        <v>237</v>
      </c>
      <c r="B35" s="68">
        <v>7</v>
      </c>
      <c r="C35" s="17" t="str">
        <f t="shared" si="24"/>
        <v>Jorja Douglas</v>
      </c>
      <c r="D35" s="27" t="str">
        <f t="shared" si="7"/>
        <v>Dacorum &amp; Tring</v>
      </c>
      <c r="E35" s="132">
        <v>29.9</v>
      </c>
      <c r="F35" s="125">
        <f>Decsheets!$V$11</f>
        <v>1</v>
      </c>
      <c r="G35" s="10"/>
      <c r="H35" s="10"/>
      <c r="I35" s="19"/>
      <c r="J35" s="15">
        <f t="shared" si="25"/>
      </c>
      <c r="K35" s="15">
        <f aca="true" t="shared" si="32" ref="K35:Q35">IF($A35="","",IF(LEFT($A35,1)=K$12,$F35,""))</f>
        <v>1</v>
      </c>
      <c r="L35" s="15">
        <f t="shared" si="32"/>
      </c>
      <c r="M35" s="15">
        <f t="shared" si="32"/>
      </c>
      <c r="N35" s="15">
        <f t="shared" si="32"/>
      </c>
      <c r="O35" s="15">
        <f t="shared" si="32"/>
      </c>
      <c r="P35" s="15">
        <f t="shared" si="32"/>
      </c>
      <c r="Q35" s="15">
        <f t="shared" si="32"/>
      </c>
      <c r="R35" s="15">
        <f>SUM(Decsheets!$V$5:$V$13)-(SUM(J29:P35))</f>
        <v>0</v>
      </c>
      <c r="S35" s="10"/>
      <c r="W35" s="139" t="str">
        <f t="shared" si="26"/>
        <v>Christy Durban</v>
      </c>
      <c r="X35" s="139" t="str">
        <f t="shared" si="27"/>
        <v>St.Albans AC</v>
      </c>
      <c r="Y35" s="140" t="str">
        <f t="shared" si="28"/>
        <v>2:45.5</v>
      </c>
      <c r="Z35" s="139"/>
      <c r="AA35" s="139" t="str">
        <f t="shared" si="29"/>
        <v>Aysha Saifullah</v>
      </c>
      <c r="AB35" s="139" t="str">
        <f t="shared" si="30"/>
        <v>St.Albans AC</v>
      </c>
      <c r="AC35" s="140" t="str">
        <f t="shared" si="31"/>
        <v>3:09.9</v>
      </c>
    </row>
    <row r="36" spans="1:29" s="2" customFormat="1" ht="15">
      <c r="A36" s="12" t="s">
        <v>3</v>
      </c>
      <c r="B36" s="67"/>
      <c r="C36" s="20" t="s">
        <v>63</v>
      </c>
      <c r="D36" s="129" t="s">
        <v>178</v>
      </c>
      <c r="E36" s="131" t="s">
        <v>164</v>
      </c>
      <c r="F36" s="123"/>
      <c r="G36" s="10"/>
      <c r="H36" s="10"/>
      <c r="I36" s="10"/>
      <c r="J36" s="15"/>
      <c r="K36" s="15"/>
      <c r="L36" s="15"/>
      <c r="M36" s="15"/>
      <c r="N36" s="15"/>
      <c r="O36" s="15"/>
      <c r="P36" s="15"/>
      <c r="Q36" s="15"/>
      <c r="R36" s="15"/>
      <c r="S36" s="10" t="s">
        <v>30</v>
      </c>
      <c r="W36" s="139" t="str">
        <f t="shared" si="26"/>
        <v>Meadow Thomas</v>
      </c>
      <c r="X36" s="139" t="str">
        <f t="shared" si="27"/>
        <v>Watford H</v>
      </c>
      <c r="Y36" s="140" t="str">
        <f t="shared" si="28"/>
        <v>3:01.7</v>
      </c>
      <c r="Z36" s="139"/>
      <c r="AA36" s="139" t="str">
        <f t="shared" si="29"/>
        <v>Ellie Lovegrove</v>
      </c>
      <c r="AB36" s="139" t="str">
        <f t="shared" si="30"/>
        <v>Dacorum &amp; Tring</v>
      </c>
      <c r="AC36" s="140" t="str">
        <f t="shared" si="31"/>
        <v>4:03.8</v>
      </c>
    </row>
    <row r="37" spans="1:29" ht="15">
      <c r="A37" s="16" t="s">
        <v>537</v>
      </c>
      <c r="B37" s="68">
        <v>1</v>
      </c>
      <c r="C37" s="17" t="str">
        <f aca="true" t="shared" si="33" ref="C37:C43">IF(A37="","",VLOOKUP($A$36,IF(LEN(A37)=2,U15GB,U15GA),VLOOKUP(LEFT(A37,1),club,6,FALSE),FALSE))</f>
        <v>Skye Wicks</v>
      </c>
      <c r="D37" s="17" t="str">
        <f t="shared" si="7"/>
        <v>Herts&amp;Ware/Enfield</v>
      </c>
      <c r="E37" s="132">
        <v>26.4</v>
      </c>
      <c r="F37" s="125">
        <f>Decsheets!$V$5</f>
        <v>7</v>
      </c>
      <c r="G37" s="10"/>
      <c r="H37" s="10"/>
      <c r="I37" s="19"/>
      <c r="J37" s="15">
        <f aca="true" t="shared" si="34" ref="J37:Q43">IF($A37="","",IF(LEFT($A37,1)=J$12,$F37,""))</f>
      </c>
      <c r="K37" s="15">
        <f t="shared" si="34"/>
      </c>
      <c r="L37" s="15">
        <f t="shared" si="34"/>
        <v>7</v>
      </c>
      <c r="M37" s="15">
        <f t="shared" si="34"/>
      </c>
      <c r="N37" s="15">
        <f t="shared" si="34"/>
      </c>
      <c r="O37" s="15">
        <f t="shared" si="34"/>
      </c>
      <c r="P37" s="15">
        <f t="shared" si="34"/>
      </c>
      <c r="Q37" s="15">
        <f t="shared" si="34"/>
      </c>
      <c r="R37" s="15"/>
      <c r="S37" s="10"/>
      <c r="W37" s="139" t="str">
        <f t="shared" si="26"/>
        <v>Amy Wright</v>
      </c>
      <c r="X37" s="139" t="str">
        <f t="shared" si="27"/>
        <v>Dacorum &amp; Tring</v>
      </c>
      <c r="Y37" s="140" t="str">
        <f t="shared" si="28"/>
        <v>3:14.2</v>
      </c>
      <c r="Z37" s="139"/>
      <c r="AA37" s="139">
        <f t="shared" si="29"/>
      </c>
      <c r="AB37" s="139">
        <f t="shared" si="30"/>
      </c>
      <c r="AC37" s="140" t="str">
        <f t="shared" si="31"/>
        <v>.</v>
      </c>
    </row>
    <row r="38" spans="1:29" ht="15">
      <c r="A38" s="16" t="s">
        <v>542</v>
      </c>
      <c r="B38" s="68">
        <v>2</v>
      </c>
      <c r="C38" s="17" t="str">
        <f t="shared" si="33"/>
        <v>Emily Rodriguez</v>
      </c>
      <c r="D38" s="17" t="str">
        <f t="shared" si="7"/>
        <v>Barnet/Shaftesbury</v>
      </c>
      <c r="E38" s="132">
        <v>27.2</v>
      </c>
      <c r="F38" s="125">
        <f>Decsheets!$V$6</f>
        <v>6</v>
      </c>
      <c r="G38" s="10"/>
      <c r="H38" s="10"/>
      <c r="I38" s="19"/>
      <c r="J38" s="15">
        <f t="shared" si="34"/>
        <v>6</v>
      </c>
      <c r="K38" s="15">
        <f t="shared" si="34"/>
      </c>
      <c r="L38" s="15">
        <f t="shared" si="34"/>
      </c>
      <c r="M38" s="15">
        <f t="shared" si="34"/>
      </c>
      <c r="N38" s="15">
        <f t="shared" si="34"/>
      </c>
      <c r="O38" s="15">
        <f t="shared" si="34"/>
      </c>
      <c r="P38" s="15">
        <f t="shared" si="34"/>
      </c>
      <c r="Q38" s="15">
        <f t="shared" si="34"/>
      </c>
      <c r="R38" s="15"/>
      <c r="S38" s="10"/>
      <c r="W38" s="139">
        <f t="shared" si="26"/>
      </c>
      <c r="X38" s="139">
        <f t="shared" si="27"/>
      </c>
      <c r="Y38" s="140" t="str">
        <f t="shared" si="28"/>
        <v>.</v>
      </c>
      <c r="Z38" s="139"/>
      <c r="AA38" s="139">
        <f t="shared" si="29"/>
      </c>
      <c r="AB38" s="139">
        <f t="shared" si="30"/>
      </c>
      <c r="AC38" s="140" t="str">
        <f t="shared" si="31"/>
        <v>.</v>
      </c>
    </row>
    <row r="39" spans="1:29" ht="15">
      <c r="A39" s="16" t="s">
        <v>543</v>
      </c>
      <c r="B39" s="68">
        <v>3</v>
      </c>
      <c r="C39" s="17" t="str">
        <f t="shared" si="33"/>
        <v>Enya Davies-Collins</v>
      </c>
      <c r="D39" s="17" t="str">
        <f t="shared" si="7"/>
        <v>Southend AC</v>
      </c>
      <c r="E39" s="132">
        <v>27.5</v>
      </c>
      <c r="F39" s="125">
        <f>Decsheets!$V$7</f>
        <v>5</v>
      </c>
      <c r="G39" s="10"/>
      <c r="H39" s="10"/>
      <c r="I39" s="19"/>
      <c r="J39" s="15">
        <f t="shared" si="34"/>
      </c>
      <c r="K39" s="15">
        <f t="shared" si="34"/>
      </c>
      <c r="L39" s="15">
        <f t="shared" si="34"/>
      </c>
      <c r="M39" s="15">
        <f t="shared" si="34"/>
      </c>
      <c r="N39" s="15">
        <f t="shared" si="34"/>
      </c>
      <c r="O39" s="15">
        <f t="shared" si="34"/>
      </c>
      <c r="P39" s="15">
        <f t="shared" si="34"/>
        <v>5</v>
      </c>
      <c r="Q39" s="15">
        <f t="shared" si="34"/>
      </c>
      <c r="R39" s="15"/>
      <c r="S39" s="10"/>
      <c r="W39" s="139"/>
      <c r="X39" s="139"/>
      <c r="Y39" s="140"/>
      <c r="Z39" s="139"/>
      <c r="AA39" s="139"/>
      <c r="AB39" s="139"/>
      <c r="AC39" s="140"/>
    </row>
    <row r="40" spans="1:29" ht="15">
      <c r="A40" s="16" t="s">
        <v>545</v>
      </c>
      <c r="B40" s="68" t="s">
        <v>22</v>
      </c>
      <c r="C40" s="17" t="str">
        <f t="shared" si="33"/>
        <v>.</v>
      </c>
      <c r="D40" s="17" t="str">
        <f t="shared" si="7"/>
        <v>St.Albans AC</v>
      </c>
      <c r="E40" s="132">
        <v>28.2</v>
      </c>
      <c r="F40" s="125">
        <f>Decsheets!$V$8</f>
        <v>4</v>
      </c>
      <c r="G40" s="10"/>
      <c r="H40" s="10"/>
      <c r="I40" s="19"/>
      <c r="J40" s="15">
        <f t="shared" si="34"/>
      </c>
      <c r="K40" s="15">
        <f t="shared" si="34"/>
      </c>
      <c r="L40" s="15">
        <f t="shared" si="34"/>
      </c>
      <c r="M40" s="15">
        <f t="shared" si="34"/>
      </c>
      <c r="N40" s="15">
        <f t="shared" si="34"/>
        <v>4</v>
      </c>
      <c r="O40" s="15">
        <f t="shared" si="34"/>
      </c>
      <c r="P40" s="15">
        <f t="shared" si="34"/>
      </c>
      <c r="Q40" s="15">
        <f t="shared" si="34"/>
      </c>
      <c r="R40" s="15"/>
      <c r="S40" s="10"/>
      <c r="W40" s="139" t="s">
        <v>189</v>
      </c>
      <c r="X40" s="139"/>
      <c r="Y40" s="140"/>
      <c r="Z40" s="139"/>
      <c r="AA40" s="139" t="s">
        <v>190</v>
      </c>
      <c r="AB40" s="139"/>
      <c r="AC40" s="140"/>
    </row>
    <row r="41" spans="1:29" ht="15">
      <c r="A41" s="16" t="s">
        <v>539</v>
      </c>
      <c r="B41" s="68" t="s">
        <v>23</v>
      </c>
      <c r="C41" s="17" t="str">
        <f t="shared" si="33"/>
        <v>Katie Wildish</v>
      </c>
      <c r="D41" s="17" t="str">
        <f t="shared" si="7"/>
        <v>Thurrock H</v>
      </c>
      <c r="E41" s="132">
        <v>31.1</v>
      </c>
      <c r="F41" s="125">
        <f>Decsheets!$V$9</f>
        <v>3</v>
      </c>
      <c r="G41" s="10"/>
      <c r="H41" s="10"/>
      <c r="I41" s="19"/>
      <c r="J41" s="15">
        <f t="shared" si="34"/>
      </c>
      <c r="K41" s="15">
        <f t="shared" si="34"/>
      </c>
      <c r="L41" s="15">
        <f t="shared" si="34"/>
      </c>
      <c r="M41" s="15">
        <f t="shared" si="34"/>
      </c>
      <c r="N41" s="15">
        <f t="shared" si="34"/>
      </c>
      <c r="O41" s="15">
        <f t="shared" si="34"/>
        <v>3</v>
      </c>
      <c r="P41" s="15">
        <f t="shared" si="34"/>
      </c>
      <c r="Q41" s="15">
        <f t="shared" si="34"/>
      </c>
      <c r="R41" s="15"/>
      <c r="S41" s="10"/>
      <c r="W41" s="139" t="str">
        <f>$C77</f>
        <v>Gracie Ingles</v>
      </c>
      <c r="X41" s="139" t="str">
        <f>$D77</f>
        <v>Watford H</v>
      </c>
      <c r="Y41" s="140" t="str">
        <f>$E77</f>
        <v>5:11.6</v>
      </c>
      <c r="Z41" s="139"/>
      <c r="AA41" s="139" t="str">
        <f>$C85</f>
        <v>Amy Cassidy</v>
      </c>
      <c r="AB41" s="139" t="str">
        <f>$D85</f>
        <v>Dacorum &amp; Tring</v>
      </c>
      <c r="AC41" s="140" t="str">
        <f>$E85</f>
        <v>5:48.3</v>
      </c>
    </row>
    <row r="42" spans="1:29" ht="15">
      <c r="A42" s="16" t="s">
        <v>541</v>
      </c>
      <c r="B42" s="68" t="s">
        <v>24</v>
      </c>
      <c r="C42" s="17" t="str">
        <f t="shared" si="33"/>
        <v>Daisy Lang</v>
      </c>
      <c r="D42" s="17" t="str">
        <f t="shared" si="7"/>
        <v>Dacorum &amp; Tring</v>
      </c>
      <c r="E42" s="132">
        <v>31.7</v>
      </c>
      <c r="F42" s="125">
        <f>Decsheets!$V$10</f>
        <v>2</v>
      </c>
      <c r="G42" s="10"/>
      <c r="H42" s="10"/>
      <c r="I42" s="19"/>
      <c r="J42" s="15">
        <f t="shared" si="34"/>
      </c>
      <c r="K42" s="15">
        <f t="shared" si="34"/>
        <v>2</v>
      </c>
      <c r="L42" s="15">
        <f t="shared" si="34"/>
      </c>
      <c r="M42" s="15">
        <f t="shared" si="34"/>
      </c>
      <c r="N42" s="15">
        <f t="shared" si="34"/>
      </c>
      <c r="O42" s="15">
        <f t="shared" si="34"/>
      </c>
      <c r="P42" s="15">
        <f t="shared" si="34"/>
      </c>
      <c r="Q42" s="15">
        <f t="shared" si="34"/>
      </c>
      <c r="R42" s="15"/>
      <c r="S42" s="10"/>
      <c r="W42" s="139" t="str">
        <f aca="true" t="shared" si="35" ref="W42:W47">$C78</f>
        <v>Keira Stern</v>
      </c>
      <c r="X42" s="139" t="str">
        <f aca="true" t="shared" si="36" ref="X42:X47">$D78</f>
        <v>St.Albans AC</v>
      </c>
      <c r="Y42" s="140" t="str">
        <f aca="true" t="shared" si="37" ref="Y42:Y47">$E78</f>
        <v>5:15.3</v>
      </c>
      <c r="Z42" s="139"/>
      <c r="AA42" s="139" t="str">
        <f aca="true" t="shared" si="38" ref="AA42:AA47">$C86</f>
        <v>Hannah Newman</v>
      </c>
      <c r="AB42" s="139" t="str">
        <f aca="true" t="shared" si="39" ref="AB42:AB47">$D86</f>
        <v>St.Albans AC</v>
      </c>
      <c r="AC42" s="140" t="str">
        <f aca="true" t="shared" si="40" ref="AC42:AC47">$E86</f>
        <v>6:28.7</v>
      </c>
    </row>
    <row r="43" spans="1:29" ht="15">
      <c r="A43" s="16"/>
      <c r="B43" s="68">
        <v>7</v>
      </c>
      <c r="C43" s="17">
        <f t="shared" si="33"/>
      </c>
      <c r="D43" s="17">
        <f t="shared" si="7"/>
      </c>
      <c r="E43" s="132" t="s">
        <v>164</v>
      </c>
      <c r="F43" s="125">
        <f>Decsheets!$V$11</f>
        <v>1</v>
      </c>
      <c r="G43" s="10"/>
      <c r="H43" s="10"/>
      <c r="I43" s="19"/>
      <c r="J43" s="15">
        <f t="shared" si="34"/>
      </c>
      <c r="K43" s="15">
        <f t="shared" si="34"/>
      </c>
      <c r="L43" s="15">
        <f t="shared" si="34"/>
      </c>
      <c r="M43" s="15">
        <f t="shared" si="34"/>
      </c>
      <c r="N43" s="15">
        <f t="shared" si="34"/>
      </c>
      <c r="O43" s="15">
        <f t="shared" si="34"/>
      </c>
      <c r="P43" s="15">
        <f t="shared" si="34"/>
      </c>
      <c r="Q43" s="15">
        <f t="shared" si="34"/>
      </c>
      <c r="R43" s="15">
        <f>SUM(Decsheets!$V$5:$V$13)-(SUM(J37:P43))</f>
        <v>1</v>
      </c>
      <c r="S43" s="10"/>
      <c r="W43" s="139" t="str">
        <f t="shared" si="35"/>
        <v>Lily Boden</v>
      </c>
      <c r="X43" s="139" t="str">
        <f t="shared" si="36"/>
        <v>Dacorum &amp; Tring</v>
      </c>
      <c r="Y43" s="140" t="str">
        <f t="shared" si="37"/>
        <v>5:15.8</v>
      </c>
      <c r="Z43" s="139"/>
      <c r="AA43" s="139" t="str">
        <f t="shared" si="38"/>
        <v>Charlotte Glensiter</v>
      </c>
      <c r="AB43" s="139" t="str">
        <f t="shared" si="39"/>
        <v>Watford H</v>
      </c>
      <c r="AC43" s="140" t="str">
        <f t="shared" si="40"/>
        <v>6:43.6</v>
      </c>
    </row>
    <row r="44" spans="1:29" s="2" customFormat="1" ht="15">
      <c r="A44" s="12" t="s">
        <v>53</v>
      </c>
      <c r="B44" s="67"/>
      <c r="C44" s="22" t="s">
        <v>64</v>
      </c>
      <c r="D44" s="23"/>
      <c r="E44" s="138" t="s">
        <v>164</v>
      </c>
      <c r="F44" s="123"/>
      <c r="G44" s="10"/>
      <c r="H44" s="10"/>
      <c r="I44" s="10"/>
      <c r="J44" s="15"/>
      <c r="K44" s="15"/>
      <c r="L44" s="15"/>
      <c r="M44" s="15"/>
      <c r="N44" s="15"/>
      <c r="O44" s="15"/>
      <c r="P44" s="15"/>
      <c r="Q44" s="15"/>
      <c r="R44" s="15"/>
      <c r="S44" s="10" t="s">
        <v>54</v>
      </c>
      <c r="W44" s="139" t="str">
        <f t="shared" si="35"/>
        <v>Jessica Nathan</v>
      </c>
      <c r="X44" s="139" t="str">
        <f t="shared" si="36"/>
        <v>Barnet/Shaftesbury</v>
      </c>
      <c r="Y44" s="140" t="str">
        <f t="shared" si="37"/>
        <v>6:15.8</v>
      </c>
      <c r="Z44" s="139"/>
      <c r="AA44" s="139">
        <f t="shared" si="38"/>
      </c>
      <c r="AB44" s="139">
        <f t="shared" si="39"/>
      </c>
      <c r="AC44" s="140" t="str">
        <f t="shared" si="40"/>
        <v>.</v>
      </c>
    </row>
    <row r="45" spans="1:29" ht="15">
      <c r="A45" s="5" t="s">
        <v>212</v>
      </c>
      <c r="B45" s="68">
        <v>1</v>
      </c>
      <c r="C45" s="17" t="str">
        <f aca="true" t="shared" si="41" ref="C45:C51">IF(A45="","",VLOOKUP($A$44,IF(LEN(A45)=2,U15GB,U15GA),VLOOKUP(LEFT(A45,1),club,6,FALSE),FALSE))</f>
        <v>Katie Liptrot</v>
      </c>
      <c r="D45" s="17" t="str">
        <f t="shared" si="7"/>
        <v>Herts&amp;Ware/Enfield</v>
      </c>
      <c r="E45" s="132">
        <v>44.2</v>
      </c>
      <c r="F45" s="125">
        <f>Decsheets!$V$5</f>
        <v>7</v>
      </c>
      <c r="G45" s="10"/>
      <c r="H45" s="10"/>
      <c r="I45" s="19"/>
      <c r="J45" s="15">
        <f aca="true" t="shared" si="42" ref="J45:Q59">IF($A45="","",IF(LEFT($A45,1)=J$12,$F45,""))</f>
      </c>
      <c r="K45" s="15">
        <f t="shared" si="42"/>
      </c>
      <c r="L45" s="15">
        <f t="shared" si="42"/>
        <v>7</v>
      </c>
      <c r="M45" s="15">
        <f t="shared" si="42"/>
      </c>
      <c r="N45" s="15">
        <f t="shared" si="42"/>
      </c>
      <c r="O45" s="15">
        <f t="shared" si="42"/>
      </c>
      <c r="P45" s="15">
        <f t="shared" si="42"/>
      </c>
      <c r="Q45" s="15">
        <f t="shared" si="42"/>
      </c>
      <c r="R45" s="15"/>
      <c r="S45" s="10"/>
      <c r="W45" s="139">
        <f t="shared" si="35"/>
      </c>
      <c r="X45" s="139">
        <f t="shared" si="36"/>
      </c>
      <c r="Y45" s="140" t="str">
        <f t="shared" si="37"/>
        <v>.</v>
      </c>
      <c r="Z45" s="139"/>
      <c r="AA45" s="139">
        <f t="shared" si="38"/>
      </c>
      <c r="AB45" s="139">
        <f t="shared" si="39"/>
      </c>
      <c r="AC45" s="140" t="str">
        <f t="shared" si="40"/>
        <v>.</v>
      </c>
    </row>
    <row r="46" spans="1:29" ht="15">
      <c r="A46" s="5" t="s">
        <v>237</v>
      </c>
      <c r="B46" s="68">
        <v>2</v>
      </c>
      <c r="C46" s="17" t="str">
        <f t="shared" si="41"/>
        <v>Milly Gall</v>
      </c>
      <c r="D46" s="17" t="str">
        <f t="shared" si="7"/>
        <v>Dacorum &amp; Tring</v>
      </c>
      <c r="E46" s="132">
        <v>44.9</v>
      </c>
      <c r="F46" s="125">
        <f>Decsheets!$V$6</f>
        <v>6</v>
      </c>
      <c r="G46" s="10"/>
      <c r="H46" s="10"/>
      <c r="I46" s="19"/>
      <c r="J46" s="15">
        <f t="shared" si="42"/>
      </c>
      <c r="K46" s="15">
        <f t="shared" si="42"/>
        <v>6</v>
      </c>
      <c r="L46" s="15">
        <f t="shared" si="42"/>
      </c>
      <c r="M46" s="15">
        <f t="shared" si="42"/>
      </c>
      <c r="N46" s="15">
        <f t="shared" si="42"/>
      </c>
      <c r="O46" s="15">
        <f t="shared" si="42"/>
      </c>
      <c r="P46" s="15">
        <f t="shared" si="42"/>
      </c>
      <c r="Q46" s="15">
        <f t="shared" si="42"/>
      </c>
      <c r="R46" s="15"/>
      <c r="S46" s="10"/>
      <c r="W46" s="139">
        <f t="shared" si="35"/>
      </c>
      <c r="X46" s="139">
        <f t="shared" si="36"/>
      </c>
      <c r="Y46" s="140" t="str">
        <f t="shared" si="37"/>
        <v>.</v>
      </c>
      <c r="Z46" s="139"/>
      <c r="AA46" s="139">
        <f t="shared" si="38"/>
      </c>
      <c r="AB46" s="139">
        <f t="shared" si="39"/>
      </c>
      <c r="AC46" s="140" t="str">
        <f t="shared" si="40"/>
        <v>.</v>
      </c>
    </row>
    <row r="47" spans="1:29" ht="15">
      <c r="A47" s="5" t="s">
        <v>242</v>
      </c>
      <c r="B47" s="68">
        <v>3</v>
      </c>
      <c r="C47" s="17" t="str">
        <f t="shared" si="41"/>
        <v>Sophie Robin</v>
      </c>
      <c r="D47" s="17" t="str">
        <f t="shared" si="7"/>
        <v>St.Albans AC</v>
      </c>
      <c r="E47" s="132">
        <v>46</v>
      </c>
      <c r="F47" s="125">
        <f>Decsheets!$V$7</f>
        <v>5</v>
      </c>
      <c r="G47" s="10"/>
      <c r="H47" s="10"/>
      <c r="I47" s="19"/>
      <c r="J47" s="15">
        <f t="shared" si="42"/>
      </c>
      <c r="K47" s="15">
        <f t="shared" si="42"/>
      </c>
      <c r="L47" s="15">
        <f t="shared" si="42"/>
      </c>
      <c r="M47" s="15">
        <f t="shared" si="42"/>
      </c>
      <c r="N47" s="15">
        <f t="shared" si="42"/>
        <v>5</v>
      </c>
      <c r="O47" s="15">
        <f t="shared" si="42"/>
      </c>
      <c r="P47" s="15">
        <f t="shared" si="42"/>
      </c>
      <c r="Q47" s="15">
        <f t="shared" si="42"/>
      </c>
      <c r="R47" s="15"/>
      <c r="S47" s="10"/>
      <c r="W47" s="139">
        <f t="shared" si="35"/>
      </c>
      <c r="X47" s="139">
        <f t="shared" si="36"/>
      </c>
      <c r="Y47" s="140" t="str">
        <f t="shared" si="37"/>
        <v>.</v>
      </c>
      <c r="Z47" s="139"/>
      <c r="AA47" s="139">
        <f t="shared" si="38"/>
      </c>
      <c r="AB47" s="139">
        <f t="shared" si="39"/>
      </c>
      <c r="AC47" s="140" t="str">
        <f t="shared" si="40"/>
        <v>.</v>
      </c>
    </row>
    <row r="48" spans="1:29" ht="15">
      <c r="A48" s="5" t="s">
        <v>244</v>
      </c>
      <c r="B48" s="68" t="s">
        <v>22</v>
      </c>
      <c r="C48" s="17" t="str">
        <f t="shared" si="41"/>
        <v>Leisha Hunt</v>
      </c>
      <c r="D48" s="17" t="str">
        <f t="shared" si="7"/>
        <v>Thurrock H</v>
      </c>
      <c r="E48" s="132">
        <v>46.3</v>
      </c>
      <c r="F48" s="125">
        <f>Decsheets!$V$8</f>
        <v>4</v>
      </c>
      <c r="G48" s="10"/>
      <c r="H48" s="10"/>
      <c r="I48" s="19"/>
      <c r="J48" s="15">
        <f t="shared" si="42"/>
      </c>
      <c r="K48" s="15">
        <f t="shared" si="42"/>
      </c>
      <c r="L48" s="15">
        <f t="shared" si="42"/>
      </c>
      <c r="M48" s="15">
        <f t="shared" si="42"/>
      </c>
      <c r="N48" s="15">
        <f t="shared" si="42"/>
      </c>
      <c r="O48" s="15">
        <f t="shared" si="42"/>
        <v>4</v>
      </c>
      <c r="P48" s="15">
        <f t="shared" si="42"/>
      </c>
      <c r="Q48" s="15">
        <f t="shared" si="42"/>
      </c>
      <c r="R48" s="15"/>
      <c r="S48" s="10"/>
      <c r="W48" s="139"/>
      <c r="X48" s="139"/>
      <c r="Y48" s="140"/>
      <c r="Z48" s="139"/>
      <c r="AA48" s="139"/>
      <c r="AB48" s="139"/>
      <c r="AC48" s="140"/>
    </row>
    <row r="49" spans="1:29" ht="15">
      <c r="A49" s="5" t="s">
        <v>235</v>
      </c>
      <c r="B49" s="68" t="s">
        <v>23</v>
      </c>
      <c r="C49" s="17" t="str">
        <f t="shared" si="41"/>
        <v>Mia Groom</v>
      </c>
      <c r="D49" s="17" t="str">
        <f t="shared" si="7"/>
        <v>Barnet/Shaftesbury</v>
      </c>
      <c r="E49" s="132">
        <v>46.6</v>
      </c>
      <c r="F49" s="125">
        <f>Decsheets!$V$9</f>
        <v>3</v>
      </c>
      <c r="G49" s="10"/>
      <c r="H49" s="10"/>
      <c r="I49" s="19"/>
      <c r="J49" s="15">
        <f t="shared" si="42"/>
        <v>3</v>
      </c>
      <c r="K49" s="15">
        <f t="shared" si="42"/>
      </c>
      <c r="L49" s="15">
        <f t="shared" si="42"/>
      </c>
      <c r="M49" s="15">
        <f t="shared" si="42"/>
      </c>
      <c r="N49" s="15">
        <f t="shared" si="42"/>
      </c>
      <c r="O49" s="15">
        <f t="shared" si="42"/>
      </c>
      <c r="P49" s="15">
        <f t="shared" si="42"/>
      </c>
      <c r="Q49" s="15">
        <f t="shared" si="42"/>
      </c>
      <c r="R49" s="15"/>
      <c r="S49" s="10"/>
      <c r="W49" s="139" t="s">
        <v>205</v>
      </c>
      <c r="X49" s="144" t="s">
        <v>184</v>
      </c>
      <c r="Y49" s="159" t="str">
        <f>$E92</f>
        <v>.</v>
      </c>
      <c r="Z49" s="139"/>
      <c r="AA49" s="139" t="s">
        <v>206</v>
      </c>
      <c r="AB49" s="144" t="s">
        <v>184</v>
      </c>
      <c r="AC49" s="159" t="str">
        <f>$E100</f>
        <v>.</v>
      </c>
    </row>
    <row r="50" spans="1:29" ht="15">
      <c r="A50" s="5" t="s">
        <v>246</v>
      </c>
      <c r="B50" s="68" t="s">
        <v>24</v>
      </c>
      <c r="C50" s="17" t="str">
        <f t="shared" si="41"/>
        <v>Bethany Lillis</v>
      </c>
      <c r="D50" s="17" t="str">
        <f t="shared" si="7"/>
        <v>Southend AC</v>
      </c>
      <c r="E50" s="132">
        <v>46.7</v>
      </c>
      <c r="F50" s="125">
        <f>Decsheets!$V$10</f>
        <v>2</v>
      </c>
      <c r="G50" s="10"/>
      <c r="H50" s="10"/>
      <c r="I50" s="19"/>
      <c r="J50" s="15">
        <f t="shared" si="42"/>
      </c>
      <c r="K50" s="15">
        <f t="shared" si="42"/>
      </c>
      <c r="L50" s="15">
        <f t="shared" si="42"/>
      </c>
      <c r="M50" s="15">
        <f t="shared" si="42"/>
      </c>
      <c r="N50" s="15">
        <f t="shared" si="42"/>
      </c>
      <c r="O50" s="15">
        <f t="shared" si="42"/>
      </c>
      <c r="P50" s="15">
        <f t="shared" si="42"/>
        <v>2</v>
      </c>
      <c r="Q50" s="15">
        <f t="shared" si="42"/>
      </c>
      <c r="R50" s="15"/>
      <c r="S50" s="10"/>
      <c r="W50" s="139" t="str">
        <f>$C93</f>
        <v>Milly Gall</v>
      </c>
      <c r="X50" s="139" t="str">
        <f>$D93</f>
        <v>Dacorum &amp; Tring</v>
      </c>
      <c r="Y50" s="159">
        <f>$E93</f>
        <v>11.8</v>
      </c>
      <c r="Z50" s="139"/>
      <c r="AA50" s="139" t="str">
        <f>$C101</f>
        <v>Sola Taiwo</v>
      </c>
      <c r="AB50" s="139" t="str">
        <f>$D101</f>
        <v>Thurrock H</v>
      </c>
      <c r="AC50" s="159">
        <f>$E101</f>
        <v>12.3</v>
      </c>
    </row>
    <row r="51" spans="1:29" ht="15">
      <c r="A51" s="16"/>
      <c r="B51" s="68">
        <v>7</v>
      </c>
      <c r="C51" s="17">
        <f t="shared" si="41"/>
      </c>
      <c r="D51" s="17">
        <f t="shared" si="7"/>
      </c>
      <c r="E51" s="132" t="s">
        <v>164</v>
      </c>
      <c r="F51" s="125">
        <f>Decsheets!$V$11</f>
        <v>1</v>
      </c>
      <c r="G51" s="10"/>
      <c r="H51" s="10"/>
      <c r="I51" s="19"/>
      <c r="J51" s="15">
        <f t="shared" si="42"/>
      </c>
      <c r="K51" s="15">
        <f t="shared" si="42"/>
      </c>
      <c r="L51" s="15">
        <f t="shared" si="42"/>
      </c>
      <c r="M51" s="15">
        <f t="shared" si="42"/>
      </c>
      <c r="N51" s="15">
        <f t="shared" si="42"/>
      </c>
      <c r="O51" s="15">
        <f t="shared" si="42"/>
      </c>
      <c r="P51" s="15">
        <f t="shared" si="42"/>
      </c>
      <c r="Q51" s="15">
        <f t="shared" si="42"/>
      </c>
      <c r="R51" s="15">
        <f>SUM(Decsheets!$V$5:$V$13)-(SUM(J45:P51))</f>
        <v>1</v>
      </c>
      <c r="S51" s="10"/>
      <c r="W51" s="139" t="str">
        <f aca="true" t="shared" si="43" ref="W51:W56">$C94</f>
        <v>Kara Onuiri</v>
      </c>
      <c r="X51" s="139" t="str">
        <f aca="true" t="shared" si="44" ref="X51:X56">$D94</f>
        <v>Barnet/Shaftesbury</v>
      </c>
      <c r="Y51" s="159">
        <f aca="true" t="shared" si="45" ref="Y51:Y56">$E94</f>
        <v>11.8</v>
      </c>
      <c r="Z51" s="139"/>
      <c r="AA51" s="139" t="str">
        <f aca="true" t="shared" si="46" ref="AA51:AA56">$C102</f>
        <v>Marli Jessop</v>
      </c>
      <c r="AB51" s="139" t="str">
        <f aca="true" t="shared" si="47" ref="AB51:AB56">$D102</f>
        <v>Dacorum &amp; Tring</v>
      </c>
      <c r="AC51" s="159">
        <f aca="true" t="shared" si="48" ref="AC51:AC56">$E102</f>
        <v>12.7</v>
      </c>
    </row>
    <row r="52" spans="1:29" s="2" customFormat="1" ht="15">
      <c r="A52" s="12" t="s">
        <v>53</v>
      </c>
      <c r="B52" s="67"/>
      <c r="C52" s="22" t="s">
        <v>65</v>
      </c>
      <c r="D52" s="23"/>
      <c r="E52" s="138" t="s">
        <v>164</v>
      </c>
      <c r="F52" s="123"/>
      <c r="G52" s="10"/>
      <c r="H52" s="10"/>
      <c r="I52" s="10"/>
      <c r="J52" s="15"/>
      <c r="K52" s="15"/>
      <c r="L52" s="15"/>
      <c r="M52" s="15"/>
      <c r="N52" s="15"/>
      <c r="O52" s="15"/>
      <c r="P52" s="15"/>
      <c r="Q52" s="15"/>
      <c r="R52" s="15"/>
      <c r="S52" s="10" t="s">
        <v>55</v>
      </c>
      <c r="W52" s="139" t="str">
        <f t="shared" si="43"/>
        <v>Eniola Diji</v>
      </c>
      <c r="X52" s="139" t="str">
        <f t="shared" si="44"/>
        <v>Southend AC</v>
      </c>
      <c r="Y52" s="159">
        <f t="shared" si="45"/>
        <v>11.9</v>
      </c>
      <c r="Z52" s="139"/>
      <c r="AA52" s="139" t="str">
        <f t="shared" si="46"/>
        <v>Holly Taylor</v>
      </c>
      <c r="AB52" s="139" t="str">
        <f t="shared" si="47"/>
        <v>Barnet/Shaftesbury</v>
      </c>
      <c r="AC52" s="159">
        <f t="shared" si="48"/>
        <v>13</v>
      </c>
    </row>
    <row r="53" spans="1:29" ht="15">
      <c r="A53" s="16" t="s">
        <v>542</v>
      </c>
      <c r="B53" s="68">
        <v>1</v>
      </c>
      <c r="C53" s="17" t="str">
        <f aca="true" t="shared" si="49" ref="C53:C59">IF(A53="","",VLOOKUP($A$52,IF(LEN(A53)=2,U15GB,U15GA),VLOOKUP(LEFT(A53,1),club,6,FALSE),FALSE))</f>
        <v>Isobel Parker B&amp;D</v>
      </c>
      <c r="D53" s="17" t="str">
        <f aca="true" t="shared" si="50" ref="D53:D59">IF(A53="","",VLOOKUP(LEFT(A53,1),club,2,FALSE))</f>
        <v>Barnet/Shaftesbury</v>
      </c>
      <c r="E53" s="132">
        <v>47.3</v>
      </c>
      <c r="F53" s="125">
        <f>Decsheets!$V$5</f>
        <v>7</v>
      </c>
      <c r="G53" s="10"/>
      <c r="H53" s="10"/>
      <c r="I53" s="19"/>
      <c r="J53" s="15">
        <f t="shared" si="42"/>
        <v>7</v>
      </c>
      <c r="K53" s="15">
        <f t="shared" si="42"/>
      </c>
      <c r="L53" s="15">
        <f t="shared" si="42"/>
      </c>
      <c r="M53" s="15">
        <f t="shared" si="42"/>
      </c>
      <c r="N53" s="15">
        <f t="shared" si="42"/>
      </c>
      <c r="O53" s="15">
        <f t="shared" si="42"/>
      </c>
      <c r="P53" s="15">
        <f t="shared" si="42"/>
      </c>
      <c r="Q53" s="15">
        <f t="shared" si="42"/>
      </c>
      <c r="R53" s="15"/>
      <c r="S53" s="10"/>
      <c r="W53" s="139" t="str">
        <f t="shared" si="43"/>
        <v>Ruby Bridger</v>
      </c>
      <c r="X53" s="139" t="str">
        <f t="shared" si="44"/>
        <v>Thurrock H</v>
      </c>
      <c r="Y53" s="159">
        <f t="shared" si="45"/>
        <v>11.9</v>
      </c>
      <c r="Z53" s="139"/>
      <c r="AA53" s="139" t="str">
        <f t="shared" si="46"/>
        <v>Bethany Lillis</v>
      </c>
      <c r="AB53" s="139" t="str">
        <f t="shared" si="47"/>
        <v>Southend AC</v>
      </c>
      <c r="AC53" s="159">
        <f t="shared" si="48"/>
        <v>13.2</v>
      </c>
    </row>
    <row r="54" spans="1:29" ht="15">
      <c r="A54" s="16" t="s">
        <v>539</v>
      </c>
      <c r="B54" s="68">
        <v>2</v>
      </c>
      <c r="C54" s="17" t="str">
        <f t="shared" si="49"/>
        <v>Nicole Emeka</v>
      </c>
      <c r="D54" s="17" t="str">
        <f t="shared" si="50"/>
        <v>Thurrock H</v>
      </c>
      <c r="E54" s="132">
        <v>50.2</v>
      </c>
      <c r="F54" s="125">
        <f>Decsheets!$V$6</f>
        <v>6</v>
      </c>
      <c r="G54" s="10"/>
      <c r="H54" s="10"/>
      <c r="I54" s="19"/>
      <c r="J54" s="15">
        <f t="shared" si="42"/>
      </c>
      <c r="K54" s="15">
        <f t="shared" si="42"/>
      </c>
      <c r="L54" s="15">
        <f t="shared" si="42"/>
      </c>
      <c r="M54" s="15">
        <f t="shared" si="42"/>
      </c>
      <c r="N54" s="15">
        <f t="shared" si="42"/>
      </c>
      <c r="O54" s="15">
        <f t="shared" si="42"/>
        <v>6</v>
      </c>
      <c r="P54" s="15">
        <f t="shared" si="42"/>
      </c>
      <c r="Q54" s="15">
        <f t="shared" si="42"/>
      </c>
      <c r="R54" s="15"/>
      <c r="S54" s="10"/>
      <c r="W54" s="139" t="str">
        <f t="shared" si="43"/>
        <v>Lauryn Holder</v>
      </c>
      <c r="X54" s="139" t="str">
        <f t="shared" si="44"/>
        <v>Watford H</v>
      </c>
      <c r="Y54" s="159">
        <f t="shared" si="45"/>
        <v>13</v>
      </c>
      <c r="Z54" s="139"/>
      <c r="AA54" s="139" t="str">
        <f t="shared" si="46"/>
        <v>Abbie Poole</v>
      </c>
      <c r="AB54" s="139" t="str">
        <f t="shared" si="47"/>
        <v>Watford H</v>
      </c>
      <c r="AC54" s="159">
        <f t="shared" si="48"/>
        <v>13.9</v>
      </c>
    </row>
    <row r="55" spans="1:29" ht="15">
      <c r="A55" s="16" t="s">
        <v>541</v>
      </c>
      <c r="B55" s="68">
        <v>3</v>
      </c>
      <c r="C55" s="17" t="str">
        <f t="shared" si="49"/>
        <v>Daisy Lang</v>
      </c>
      <c r="D55" s="17" t="str">
        <f t="shared" si="50"/>
        <v>Dacorum &amp; Tring</v>
      </c>
      <c r="E55" s="132">
        <v>51.4</v>
      </c>
      <c r="F55" s="125">
        <f>Decsheets!$V$7</f>
        <v>5</v>
      </c>
      <c r="G55" s="10"/>
      <c r="H55" s="10"/>
      <c r="I55" s="19"/>
      <c r="J55" s="15">
        <f t="shared" si="42"/>
      </c>
      <c r="K55" s="15">
        <f t="shared" si="42"/>
        <v>5</v>
      </c>
      <c r="L55" s="15">
        <f t="shared" si="42"/>
      </c>
      <c r="M55" s="15">
        <f t="shared" si="42"/>
      </c>
      <c r="N55" s="15">
        <f t="shared" si="42"/>
      </c>
      <c r="O55" s="15">
        <f t="shared" si="42"/>
      </c>
      <c r="P55" s="15">
        <f t="shared" si="42"/>
      </c>
      <c r="Q55" s="15">
        <f t="shared" si="42"/>
      </c>
      <c r="R55" s="15"/>
      <c r="S55" s="10"/>
      <c r="W55" s="139">
        <f t="shared" si="43"/>
      </c>
      <c r="X55" s="139">
        <f t="shared" si="44"/>
      </c>
      <c r="Y55" s="159" t="str">
        <f t="shared" si="45"/>
        <v>.</v>
      </c>
      <c r="Z55" s="139"/>
      <c r="AA55" s="139">
        <f t="shared" si="46"/>
      </c>
      <c r="AB55" s="139">
        <f t="shared" si="47"/>
      </c>
      <c r="AC55" s="159" t="str">
        <f t="shared" si="48"/>
        <v>.</v>
      </c>
    </row>
    <row r="56" spans="1:29" ht="15">
      <c r="A56" s="16"/>
      <c r="B56" s="68" t="s">
        <v>22</v>
      </c>
      <c r="C56" s="17">
        <f t="shared" si="49"/>
      </c>
      <c r="D56" s="17">
        <f t="shared" si="50"/>
      </c>
      <c r="E56" s="132" t="s">
        <v>164</v>
      </c>
      <c r="F56" s="125">
        <f>Decsheets!$V$8</f>
        <v>4</v>
      </c>
      <c r="G56" s="10"/>
      <c r="H56" s="10"/>
      <c r="I56" s="19"/>
      <c r="J56" s="15">
        <f t="shared" si="42"/>
      </c>
      <c r="K56" s="15">
        <f t="shared" si="42"/>
      </c>
      <c r="L56" s="15">
        <f t="shared" si="42"/>
      </c>
      <c r="M56" s="15">
        <f t="shared" si="42"/>
      </c>
      <c r="N56" s="15">
        <f t="shared" si="42"/>
      </c>
      <c r="O56" s="15">
        <f t="shared" si="42"/>
      </c>
      <c r="P56" s="15">
        <f t="shared" si="42"/>
      </c>
      <c r="Q56" s="15">
        <f t="shared" si="42"/>
      </c>
      <c r="R56" s="15"/>
      <c r="S56" s="10"/>
      <c r="W56" s="139">
        <f t="shared" si="43"/>
      </c>
      <c r="X56" s="139">
        <f t="shared" si="44"/>
      </c>
      <c r="Y56" s="159" t="str">
        <f t="shared" si="45"/>
        <v>.</v>
      </c>
      <c r="Z56" s="139"/>
      <c r="AA56" s="139">
        <f t="shared" si="46"/>
      </c>
      <c r="AB56" s="139">
        <f t="shared" si="47"/>
      </c>
      <c r="AC56" s="159" t="str">
        <f t="shared" si="48"/>
        <v>.</v>
      </c>
    </row>
    <row r="57" spans="1:29" ht="15">
      <c r="A57" s="16"/>
      <c r="B57" s="68" t="s">
        <v>23</v>
      </c>
      <c r="C57" s="17">
        <f t="shared" si="49"/>
      </c>
      <c r="D57" s="17">
        <f t="shared" si="50"/>
      </c>
      <c r="E57" s="132" t="s">
        <v>164</v>
      </c>
      <c r="F57" s="125">
        <f>Decsheets!$V$9</f>
        <v>3</v>
      </c>
      <c r="G57" s="10"/>
      <c r="H57" s="10"/>
      <c r="I57" s="19"/>
      <c r="J57" s="15">
        <f t="shared" si="42"/>
      </c>
      <c r="K57" s="15">
        <f t="shared" si="42"/>
      </c>
      <c r="L57" s="15">
        <f t="shared" si="42"/>
      </c>
      <c r="M57" s="15">
        <f t="shared" si="42"/>
      </c>
      <c r="N57" s="15">
        <f t="shared" si="42"/>
      </c>
      <c r="O57" s="15">
        <f t="shared" si="42"/>
      </c>
      <c r="P57" s="15">
        <f t="shared" si="42"/>
      </c>
      <c r="Q57" s="15">
        <f t="shared" si="42"/>
      </c>
      <c r="R57" s="15"/>
      <c r="S57" s="10"/>
      <c r="W57" s="139"/>
      <c r="X57" s="139"/>
      <c r="Y57" s="156"/>
      <c r="Z57" s="139"/>
      <c r="AA57" s="139"/>
      <c r="AB57" s="139"/>
      <c r="AC57" s="140"/>
    </row>
    <row r="58" spans="1:29" ht="15">
      <c r="A58" s="16"/>
      <c r="B58" s="68" t="s">
        <v>24</v>
      </c>
      <c r="C58" s="17">
        <f t="shared" si="49"/>
      </c>
      <c r="D58" s="17">
        <f t="shared" si="50"/>
      </c>
      <c r="E58" s="132" t="s">
        <v>164</v>
      </c>
      <c r="F58" s="125">
        <f>Decsheets!$V$10</f>
        <v>2</v>
      </c>
      <c r="G58" s="10"/>
      <c r="H58" s="10"/>
      <c r="I58" s="19"/>
      <c r="J58" s="15">
        <f t="shared" si="42"/>
      </c>
      <c r="K58" s="15">
        <f t="shared" si="42"/>
      </c>
      <c r="L58" s="15">
        <f t="shared" si="42"/>
      </c>
      <c r="M58" s="15">
        <f t="shared" si="42"/>
      </c>
      <c r="N58" s="15">
        <f t="shared" si="42"/>
      </c>
      <c r="O58" s="15">
        <f t="shared" si="42"/>
      </c>
      <c r="P58" s="15">
        <f t="shared" si="42"/>
      </c>
      <c r="Q58" s="15">
        <f t="shared" si="42"/>
      </c>
      <c r="R58" s="15"/>
      <c r="S58" s="10"/>
      <c r="W58" s="139" t="s">
        <v>191</v>
      </c>
      <c r="X58" s="139"/>
      <c r="Y58" s="156"/>
      <c r="Z58" s="139"/>
      <c r="AA58" s="139"/>
      <c r="AB58" s="139"/>
      <c r="AC58" s="140"/>
    </row>
    <row r="59" spans="1:29" ht="15">
      <c r="A59" s="16"/>
      <c r="B59" s="68">
        <v>7</v>
      </c>
      <c r="C59" s="17">
        <f t="shared" si="49"/>
      </c>
      <c r="D59" s="17">
        <f t="shared" si="50"/>
      </c>
      <c r="E59" s="132" t="s">
        <v>164</v>
      </c>
      <c r="F59" s="125">
        <f>Decsheets!$V$11</f>
        <v>1</v>
      </c>
      <c r="G59" s="10"/>
      <c r="H59" s="10"/>
      <c r="I59" s="19"/>
      <c r="J59" s="15">
        <f t="shared" si="42"/>
      </c>
      <c r="K59" s="15">
        <f t="shared" si="42"/>
      </c>
      <c r="L59" s="15">
        <f t="shared" si="42"/>
      </c>
      <c r="M59" s="15">
        <f t="shared" si="42"/>
      </c>
      <c r="N59" s="15">
        <f t="shared" si="42"/>
      </c>
      <c r="O59" s="15">
        <f t="shared" si="42"/>
      </c>
      <c r="P59" s="15">
        <f t="shared" si="42"/>
      </c>
      <c r="Q59" s="15">
        <f t="shared" si="42"/>
      </c>
      <c r="R59" s="15">
        <f>SUM(Decsheets!$V$5:$V$13)-(SUM(J53:P59))</f>
        <v>10</v>
      </c>
      <c r="S59" s="10"/>
      <c r="W59" s="139" t="str">
        <f>$C205</f>
        <v>Barnet/Shaftesbury</v>
      </c>
      <c r="X59" s="139" t="str">
        <f>$D205</f>
        <v>Barnet/Shaftesbury</v>
      </c>
      <c r="Y59" s="159">
        <f>$E205</f>
        <v>53.4</v>
      </c>
      <c r="Z59" s="139"/>
      <c r="AA59" s="139"/>
      <c r="AB59" s="139"/>
      <c r="AC59" s="140"/>
    </row>
    <row r="60" spans="1:29" s="2" customFormat="1" ht="15">
      <c r="A60" s="12" t="s">
        <v>5</v>
      </c>
      <c r="B60" s="67"/>
      <c r="C60" s="22" t="s">
        <v>66</v>
      </c>
      <c r="D60" s="23"/>
      <c r="E60" s="9" t="s">
        <v>164</v>
      </c>
      <c r="F60" s="123"/>
      <c r="G60" s="10"/>
      <c r="H60" s="10"/>
      <c r="I60" s="24"/>
      <c r="J60" s="15"/>
      <c r="K60" s="15"/>
      <c r="L60" s="15"/>
      <c r="M60" s="15"/>
      <c r="N60" s="15"/>
      <c r="O60" s="15"/>
      <c r="P60" s="15"/>
      <c r="Q60" s="15"/>
      <c r="R60" s="15"/>
      <c r="S60" s="10" t="s">
        <v>31</v>
      </c>
      <c r="W60" s="139" t="str">
        <f aca="true" t="shared" si="51" ref="W60:W65">$C206</f>
        <v>St.Albans AC</v>
      </c>
      <c r="X60" s="139" t="str">
        <f aca="true" t="shared" si="52" ref="X60:X65">$D206</f>
        <v>St.Albans AC</v>
      </c>
      <c r="Y60" s="159">
        <f aca="true" t="shared" si="53" ref="Y60:Y65">$E206</f>
        <v>54.2</v>
      </c>
      <c r="Z60" s="141"/>
      <c r="AA60" s="141"/>
      <c r="AB60" s="141"/>
      <c r="AC60" s="142"/>
    </row>
    <row r="61" spans="1:29" ht="15">
      <c r="A61" s="16" t="s">
        <v>212</v>
      </c>
      <c r="B61" s="68">
        <v>1</v>
      </c>
      <c r="C61" s="17" t="str">
        <f aca="true" t="shared" si="54" ref="C61:C67">IF(A61="","",VLOOKUP($A$60,IF(LEN(A61)=2,U15GB,U15GA),VLOOKUP(LEFT(A61,1),club,6,FALSE),FALSE))</f>
        <v>Beatrix Wraith</v>
      </c>
      <c r="D61" s="17" t="str">
        <f t="shared" si="7"/>
        <v>Herts&amp;Ware/Enfield</v>
      </c>
      <c r="E61" s="18" t="s">
        <v>548</v>
      </c>
      <c r="F61" s="125">
        <f>Decsheets!$V$5</f>
        <v>7</v>
      </c>
      <c r="G61" s="10"/>
      <c r="H61" s="10"/>
      <c r="I61" s="19"/>
      <c r="J61" s="15">
        <f aca="true" t="shared" si="55" ref="J61:Q67">IF($A61="","",IF(LEFT($A61,1)=J$12,$F61,""))</f>
      </c>
      <c r="K61" s="15">
        <f t="shared" si="55"/>
      </c>
      <c r="L61" s="15">
        <f t="shared" si="55"/>
        <v>7</v>
      </c>
      <c r="M61" s="15">
        <f t="shared" si="55"/>
      </c>
      <c r="N61" s="15">
        <f t="shared" si="55"/>
      </c>
      <c r="O61" s="15">
        <f t="shared" si="55"/>
      </c>
      <c r="P61" s="15">
        <f t="shared" si="55"/>
      </c>
      <c r="Q61" s="15">
        <f t="shared" si="55"/>
      </c>
      <c r="R61" s="15"/>
      <c r="S61" s="10"/>
      <c r="W61" s="139" t="str">
        <f t="shared" si="51"/>
        <v>Dacorum &amp; Tring</v>
      </c>
      <c r="X61" s="139" t="str">
        <f t="shared" si="52"/>
        <v>Dacorum &amp; Tring</v>
      </c>
      <c r="Y61" s="159">
        <f t="shared" si="53"/>
        <v>54.3</v>
      </c>
      <c r="Z61" s="139"/>
      <c r="AA61" s="139"/>
      <c r="AB61" s="139"/>
      <c r="AC61" s="140"/>
    </row>
    <row r="62" spans="1:29" ht="15">
      <c r="A62" s="16" t="s">
        <v>235</v>
      </c>
      <c r="B62" s="68">
        <v>2</v>
      </c>
      <c r="C62" s="17" t="str">
        <f t="shared" si="54"/>
        <v>Mia Groom</v>
      </c>
      <c r="D62" s="17" t="str">
        <f t="shared" si="7"/>
        <v>Barnet/Shaftesbury</v>
      </c>
      <c r="E62" s="18" t="s">
        <v>549</v>
      </c>
      <c r="F62" s="125">
        <f>Decsheets!$V$6</f>
        <v>6</v>
      </c>
      <c r="G62" s="10"/>
      <c r="H62" s="10"/>
      <c r="I62" s="19"/>
      <c r="J62" s="15">
        <f t="shared" si="55"/>
        <v>6</v>
      </c>
      <c r="K62" s="15">
        <f t="shared" si="55"/>
      </c>
      <c r="L62" s="15">
        <f t="shared" si="55"/>
      </c>
      <c r="M62" s="15">
        <f t="shared" si="55"/>
      </c>
      <c r="N62" s="15">
        <f t="shared" si="55"/>
      </c>
      <c r="O62" s="15">
        <f t="shared" si="55"/>
      </c>
      <c r="P62" s="15">
        <f t="shared" si="55"/>
      </c>
      <c r="Q62" s="15">
        <f t="shared" si="55"/>
      </c>
      <c r="R62" s="15"/>
      <c r="S62" s="10"/>
      <c r="W62" s="139" t="str">
        <f t="shared" si="51"/>
        <v>Thurrock H</v>
      </c>
      <c r="X62" s="139" t="str">
        <f t="shared" si="52"/>
        <v>Thurrock H</v>
      </c>
      <c r="Y62" s="159">
        <f t="shared" si="53"/>
        <v>54.7</v>
      </c>
      <c r="Z62" s="139"/>
      <c r="AA62" s="139"/>
      <c r="AB62" s="139"/>
      <c r="AC62" s="140"/>
    </row>
    <row r="63" spans="1:29" ht="15">
      <c r="A63" s="16" t="s">
        <v>244</v>
      </c>
      <c r="B63" s="68">
        <v>3</v>
      </c>
      <c r="C63" s="17" t="str">
        <f t="shared" si="54"/>
        <v>Sarah Blockley</v>
      </c>
      <c r="D63" s="17" t="str">
        <f t="shared" si="7"/>
        <v>Thurrock H</v>
      </c>
      <c r="E63" s="18" t="s">
        <v>550</v>
      </c>
      <c r="F63" s="125">
        <f>Decsheets!$V$7</f>
        <v>5</v>
      </c>
      <c r="G63" s="10"/>
      <c r="H63" s="10"/>
      <c r="I63" s="19"/>
      <c r="J63" s="15">
        <f t="shared" si="55"/>
      </c>
      <c r="K63" s="15">
        <f t="shared" si="55"/>
      </c>
      <c r="L63" s="15">
        <f t="shared" si="55"/>
      </c>
      <c r="M63" s="15">
        <f t="shared" si="55"/>
      </c>
      <c r="N63" s="15">
        <f t="shared" si="55"/>
      </c>
      <c r="O63" s="15">
        <f t="shared" si="55"/>
        <v>5</v>
      </c>
      <c r="P63" s="15">
        <f t="shared" si="55"/>
      </c>
      <c r="Q63" s="15">
        <f t="shared" si="55"/>
      </c>
      <c r="R63" s="15"/>
      <c r="S63" s="10"/>
      <c r="W63" s="139" t="str">
        <f t="shared" si="51"/>
        <v>Southend AC</v>
      </c>
      <c r="X63" s="139" t="str">
        <f t="shared" si="52"/>
        <v>Southend AC</v>
      </c>
      <c r="Y63" s="159">
        <f t="shared" si="53"/>
        <v>54.8</v>
      </c>
      <c r="Z63" s="139"/>
      <c r="AA63" s="139"/>
      <c r="AB63" s="139"/>
      <c r="AC63" s="140"/>
    </row>
    <row r="64" spans="1:29" ht="15">
      <c r="A64" s="16" t="s">
        <v>242</v>
      </c>
      <c r="B64" s="68" t="s">
        <v>22</v>
      </c>
      <c r="C64" s="17" t="str">
        <f t="shared" si="54"/>
        <v>Christy Durban</v>
      </c>
      <c r="D64" s="17" t="str">
        <f t="shared" si="7"/>
        <v>St.Albans AC</v>
      </c>
      <c r="E64" s="18" t="s">
        <v>551</v>
      </c>
      <c r="F64" s="125">
        <f>Decsheets!$V$8</f>
        <v>4</v>
      </c>
      <c r="G64" s="10"/>
      <c r="H64" s="10"/>
      <c r="I64" s="19"/>
      <c r="J64" s="15">
        <f t="shared" si="55"/>
      </c>
      <c r="K64" s="15">
        <f t="shared" si="55"/>
      </c>
      <c r="L64" s="15">
        <f t="shared" si="55"/>
      </c>
      <c r="M64" s="15">
        <f t="shared" si="55"/>
      </c>
      <c r="N64" s="15">
        <f t="shared" si="55"/>
        <v>4</v>
      </c>
      <c r="O64" s="15">
        <f t="shared" si="55"/>
      </c>
      <c r="P64" s="15">
        <f t="shared" si="55"/>
      </c>
      <c r="Q64" s="15">
        <f t="shared" si="55"/>
      </c>
      <c r="R64" s="15"/>
      <c r="S64" s="10"/>
      <c r="W64" s="139">
        <f t="shared" si="51"/>
      </c>
      <c r="X64" s="139">
        <f t="shared" si="52"/>
      </c>
      <c r="Y64" s="159">
        <f t="shared" si="53"/>
        <v>0</v>
      </c>
      <c r="Z64" s="139"/>
      <c r="AA64" s="139"/>
      <c r="AB64" s="139"/>
      <c r="AC64" s="140"/>
    </row>
    <row r="65" spans="1:29" ht="15">
      <c r="A65" s="16" t="s">
        <v>240</v>
      </c>
      <c r="B65" s="68" t="s">
        <v>23</v>
      </c>
      <c r="C65" s="17" t="str">
        <f t="shared" si="54"/>
        <v>Meadow Thomas</v>
      </c>
      <c r="D65" s="17" t="str">
        <f t="shared" si="7"/>
        <v>Watford H</v>
      </c>
      <c r="E65" s="18" t="s">
        <v>552</v>
      </c>
      <c r="F65" s="125">
        <f>Decsheets!$V$9</f>
        <v>3</v>
      </c>
      <c r="G65" s="10"/>
      <c r="H65" s="10"/>
      <c r="I65" s="19"/>
      <c r="J65" s="15">
        <f t="shared" si="55"/>
      </c>
      <c r="K65" s="15">
        <f t="shared" si="55"/>
      </c>
      <c r="L65" s="15">
        <f t="shared" si="55"/>
      </c>
      <c r="M65" s="15">
        <f t="shared" si="55"/>
        <v>3</v>
      </c>
      <c r="N65" s="15">
        <f t="shared" si="55"/>
      </c>
      <c r="O65" s="15">
        <f t="shared" si="55"/>
      </c>
      <c r="P65" s="15">
        <f t="shared" si="55"/>
      </c>
      <c r="Q65" s="15">
        <f t="shared" si="55"/>
      </c>
      <c r="R65" s="15"/>
      <c r="S65" s="10"/>
      <c r="W65" s="139">
        <f t="shared" si="51"/>
      </c>
      <c r="X65" s="139">
        <f t="shared" si="52"/>
      </c>
      <c r="Y65" s="159" t="str">
        <f t="shared" si="53"/>
        <v>.</v>
      </c>
      <c r="Z65" s="139"/>
      <c r="AA65" s="139"/>
      <c r="AB65" s="139"/>
      <c r="AC65" s="140"/>
    </row>
    <row r="66" spans="1:29" ht="15">
      <c r="A66" s="16" t="s">
        <v>237</v>
      </c>
      <c r="B66" s="68" t="s">
        <v>24</v>
      </c>
      <c r="C66" s="17" t="str">
        <f t="shared" si="54"/>
        <v>Amy Wright</v>
      </c>
      <c r="D66" s="17" t="str">
        <f t="shared" si="7"/>
        <v>Dacorum &amp; Tring</v>
      </c>
      <c r="E66" s="18" t="s">
        <v>553</v>
      </c>
      <c r="F66" s="125">
        <f>Decsheets!$V$10</f>
        <v>2</v>
      </c>
      <c r="G66" s="10"/>
      <c r="H66" s="10"/>
      <c r="I66" s="19"/>
      <c r="J66" s="15">
        <f t="shared" si="55"/>
      </c>
      <c r="K66" s="15">
        <f t="shared" si="55"/>
        <v>2</v>
      </c>
      <c r="L66" s="15">
        <f t="shared" si="55"/>
      </c>
      <c r="M66" s="15">
        <f t="shared" si="55"/>
      </c>
      <c r="N66" s="15">
        <f t="shared" si="55"/>
      </c>
      <c r="O66" s="15">
        <f t="shared" si="55"/>
      </c>
      <c r="P66" s="15">
        <f t="shared" si="55"/>
      </c>
      <c r="Q66" s="15">
        <f t="shared" si="55"/>
      </c>
      <c r="R66" s="15"/>
      <c r="S66" s="10"/>
      <c r="W66" s="139"/>
      <c r="X66" s="139"/>
      <c r="Y66" s="140"/>
      <c r="Z66" s="139"/>
      <c r="AA66" s="139"/>
      <c r="AB66" s="139"/>
      <c r="AC66" s="140"/>
    </row>
    <row r="67" spans="1:29" ht="15">
      <c r="A67" s="16"/>
      <c r="B67" s="68">
        <v>7</v>
      </c>
      <c r="C67" s="17">
        <f t="shared" si="54"/>
      </c>
      <c r="D67" s="17">
        <f t="shared" si="7"/>
      </c>
      <c r="E67" s="18" t="s">
        <v>164</v>
      </c>
      <c r="F67" s="125">
        <f>Decsheets!$V$11</f>
        <v>1</v>
      </c>
      <c r="G67" s="10"/>
      <c r="H67" s="10"/>
      <c r="I67" s="19"/>
      <c r="J67" s="15">
        <f t="shared" si="55"/>
      </c>
      <c r="K67" s="15">
        <f t="shared" si="55"/>
      </c>
      <c r="L67" s="15">
        <f t="shared" si="55"/>
      </c>
      <c r="M67" s="15">
        <f t="shared" si="55"/>
      </c>
      <c r="N67" s="15">
        <f t="shared" si="55"/>
      </c>
      <c r="O67" s="15">
        <f t="shared" si="55"/>
      </c>
      <c r="P67" s="15">
        <f t="shared" si="55"/>
      </c>
      <c r="Q67" s="15">
        <f t="shared" si="55"/>
      </c>
      <c r="R67" s="15">
        <f>SUM(Decsheets!$V$5:$V$13)-(SUM(J61:P67))</f>
        <v>1</v>
      </c>
      <c r="S67" s="10"/>
      <c r="W67" s="139" t="s">
        <v>194</v>
      </c>
      <c r="X67" s="139"/>
      <c r="Y67" s="140"/>
      <c r="Z67" s="139"/>
      <c r="AA67" s="139"/>
      <c r="AB67" s="139"/>
      <c r="AC67" s="140"/>
    </row>
    <row r="68" spans="1:29" s="2" customFormat="1" ht="15">
      <c r="A68" s="12" t="s">
        <v>5</v>
      </c>
      <c r="B68" s="67"/>
      <c r="C68" s="20" t="s">
        <v>67</v>
      </c>
      <c r="D68" s="23"/>
      <c r="E68" s="9" t="s">
        <v>164</v>
      </c>
      <c r="F68" s="123"/>
      <c r="G68" s="10"/>
      <c r="H68" s="10"/>
      <c r="I68" s="24"/>
      <c r="J68" s="15"/>
      <c r="K68" s="15"/>
      <c r="L68" s="15"/>
      <c r="M68" s="15"/>
      <c r="N68" s="15"/>
      <c r="O68" s="15"/>
      <c r="P68" s="15"/>
      <c r="Q68" s="15"/>
      <c r="R68" s="15"/>
      <c r="S68" s="10" t="s">
        <v>32</v>
      </c>
      <c r="W68" s="139">
        <f>$C109</f>
      </c>
      <c r="X68" s="139">
        <f>$D109</f>
      </c>
      <c r="Y68" s="148" t="str">
        <f>$E109</f>
        <v>.</v>
      </c>
      <c r="Z68" s="139"/>
      <c r="AA68" s="139">
        <f>$C113</f>
      </c>
      <c r="AB68" s="139">
        <f>$D113</f>
      </c>
      <c r="AC68" s="148" t="str">
        <f>$E113</f>
        <v>.</v>
      </c>
    </row>
    <row r="69" spans="1:29" ht="15">
      <c r="A69" s="16" t="s">
        <v>538</v>
      </c>
      <c r="B69" s="68">
        <v>1</v>
      </c>
      <c r="C69" s="17" t="str">
        <f aca="true" t="shared" si="56" ref="C69:C75">IF(A69="","",VLOOKUP($A$68,IF(LEN(A69)=2,U15GB,U15GA),VLOOKUP(LEFT(A69,1),club,6,FALSE),FALSE))</f>
        <v>Chrissy Murray</v>
      </c>
      <c r="D69" s="17" t="str">
        <f t="shared" si="7"/>
        <v>Watford H</v>
      </c>
      <c r="E69" s="18" t="s">
        <v>554</v>
      </c>
      <c r="F69" s="125">
        <f>Decsheets!$V$5</f>
        <v>7</v>
      </c>
      <c r="G69" s="10"/>
      <c r="H69" s="10"/>
      <c r="I69" s="19"/>
      <c r="J69" s="15">
        <f aca="true" t="shared" si="57" ref="J69:Q75">IF($A69="","",IF(LEFT($A69,1)=J$12,$F69,""))</f>
      </c>
      <c r="K69" s="15">
        <f t="shared" si="57"/>
      </c>
      <c r="L69" s="15">
        <f t="shared" si="57"/>
      </c>
      <c r="M69" s="15">
        <f t="shared" si="57"/>
        <v>7</v>
      </c>
      <c r="N69" s="15">
        <f t="shared" si="57"/>
      </c>
      <c r="O69" s="15">
        <f t="shared" si="57"/>
      </c>
      <c r="P69" s="15">
        <f t="shared" si="57"/>
      </c>
      <c r="Q69" s="15">
        <f t="shared" si="57"/>
      </c>
      <c r="R69" s="15"/>
      <c r="S69" s="10"/>
      <c r="W69" s="139">
        <f>$C110</f>
      </c>
      <c r="X69" s="139">
        <f>$D110</f>
      </c>
      <c r="Y69" s="148" t="str">
        <f>$E110</f>
        <v>.</v>
      </c>
      <c r="Z69" s="139"/>
      <c r="AA69" s="139">
        <f>$C114</f>
      </c>
      <c r="AB69" s="139">
        <f>$D114</f>
      </c>
      <c r="AC69" s="148" t="str">
        <f>$E114</f>
        <v>.</v>
      </c>
    </row>
    <row r="70" spans="1:29" ht="15">
      <c r="A70" s="16" t="s">
        <v>539</v>
      </c>
      <c r="B70" s="68">
        <v>2</v>
      </c>
      <c r="C70" s="17" t="str">
        <f t="shared" si="56"/>
        <v>Amy Raven</v>
      </c>
      <c r="D70" s="17" t="str">
        <f t="shared" si="7"/>
        <v>Thurrock H</v>
      </c>
      <c r="E70" s="18" t="s">
        <v>555</v>
      </c>
      <c r="F70" s="125">
        <f>Decsheets!$V$6</f>
        <v>6</v>
      </c>
      <c r="G70" s="10"/>
      <c r="H70" s="10"/>
      <c r="I70" s="19"/>
      <c r="J70" s="15">
        <f t="shared" si="57"/>
      </c>
      <c r="K70" s="15">
        <f t="shared" si="57"/>
      </c>
      <c r="L70" s="15">
        <f t="shared" si="57"/>
      </c>
      <c r="M70" s="15">
        <f t="shared" si="57"/>
      </c>
      <c r="N70" s="15">
        <f t="shared" si="57"/>
      </c>
      <c r="O70" s="15">
        <f t="shared" si="57"/>
        <v>6</v>
      </c>
      <c r="P70" s="15">
        <f t="shared" si="57"/>
      </c>
      <c r="Q70" s="15">
        <f t="shared" si="57"/>
      </c>
      <c r="R70" s="15"/>
      <c r="S70" s="10"/>
      <c r="W70" s="139">
        <f>$C111</f>
      </c>
      <c r="X70" s="139">
        <f>$D111</f>
      </c>
      <c r="Y70" s="148" t="str">
        <f>$E111</f>
        <v>.</v>
      </c>
      <c r="Z70" s="139"/>
      <c r="AA70" s="139">
        <f>$C115</f>
      </c>
      <c r="AB70" s="139">
        <f>$D115</f>
      </c>
      <c r="AC70" s="148" t="str">
        <f>$E115</f>
        <v>.</v>
      </c>
    </row>
    <row r="71" spans="1:29" ht="15">
      <c r="A71" s="16" t="s">
        <v>542</v>
      </c>
      <c r="B71" s="68">
        <v>3</v>
      </c>
      <c r="C71" s="17" t="str">
        <f t="shared" si="56"/>
        <v>Helena Agholor</v>
      </c>
      <c r="D71" s="17" t="str">
        <f t="shared" si="7"/>
        <v>Barnet/Shaftesbury</v>
      </c>
      <c r="E71" s="18" t="s">
        <v>556</v>
      </c>
      <c r="F71" s="125">
        <f>Decsheets!$V$7</f>
        <v>5</v>
      </c>
      <c r="G71" s="10"/>
      <c r="H71" s="10"/>
      <c r="I71" s="19"/>
      <c r="J71" s="15">
        <f t="shared" si="57"/>
        <v>5</v>
      </c>
      <c r="K71" s="15">
        <f t="shared" si="57"/>
      </c>
      <c r="L71" s="15">
        <f t="shared" si="57"/>
      </c>
      <c r="M71" s="15">
        <f t="shared" si="57"/>
      </c>
      <c r="N71" s="15">
        <f t="shared" si="57"/>
      </c>
      <c r="O71" s="15">
        <f t="shared" si="57"/>
      </c>
      <c r="P71" s="15">
        <f t="shared" si="57"/>
      </c>
      <c r="Q71" s="15">
        <f t="shared" si="57"/>
      </c>
      <c r="R71" s="15"/>
      <c r="S71" s="10"/>
      <c r="W71" s="139">
        <f>$C112</f>
      </c>
      <c r="X71" s="139">
        <f>$D112</f>
      </c>
      <c r="Y71" s="148" t="str">
        <f>$E112</f>
        <v>.</v>
      </c>
      <c r="Z71" s="139"/>
      <c r="AA71" s="139"/>
      <c r="AB71" s="139"/>
      <c r="AC71" s="157"/>
    </row>
    <row r="72" spans="1:29" ht="15">
      <c r="A72" s="16" t="s">
        <v>545</v>
      </c>
      <c r="B72" s="68" t="s">
        <v>22</v>
      </c>
      <c r="C72" s="17" t="str">
        <f t="shared" si="56"/>
        <v>Aysha Saifullah</v>
      </c>
      <c r="D72" s="17" t="str">
        <f t="shared" si="7"/>
        <v>St.Albans AC</v>
      </c>
      <c r="E72" s="18" t="s">
        <v>557</v>
      </c>
      <c r="F72" s="125">
        <f>Decsheets!$V$8</f>
        <v>4</v>
      </c>
      <c r="G72" s="10"/>
      <c r="H72" s="10"/>
      <c r="I72" s="19"/>
      <c r="J72" s="15">
        <f t="shared" si="57"/>
      </c>
      <c r="K72" s="15">
        <f t="shared" si="57"/>
      </c>
      <c r="L72" s="15">
        <f t="shared" si="57"/>
      </c>
      <c r="M72" s="15">
        <f t="shared" si="57"/>
      </c>
      <c r="N72" s="15">
        <f t="shared" si="57"/>
        <v>4</v>
      </c>
      <c r="O72" s="15">
        <f t="shared" si="57"/>
      </c>
      <c r="P72" s="15">
        <f t="shared" si="57"/>
      </c>
      <c r="Q72" s="15">
        <f t="shared" si="57"/>
      </c>
      <c r="R72" s="15"/>
      <c r="S72" s="10"/>
      <c r="W72" s="139"/>
      <c r="X72" s="139"/>
      <c r="Y72" s="157"/>
      <c r="Z72" s="139"/>
      <c r="AA72" s="139"/>
      <c r="AB72" s="139"/>
      <c r="AC72" s="157"/>
    </row>
    <row r="73" spans="1:29" ht="15">
      <c r="A73" s="16" t="s">
        <v>541</v>
      </c>
      <c r="B73" s="68" t="s">
        <v>23</v>
      </c>
      <c r="C73" s="17" t="str">
        <f t="shared" si="56"/>
        <v>Ellie Lovegrove</v>
      </c>
      <c r="D73" s="17" t="str">
        <f t="shared" si="7"/>
        <v>Dacorum &amp; Tring</v>
      </c>
      <c r="E73" s="18" t="s">
        <v>558</v>
      </c>
      <c r="F73" s="125">
        <f>Decsheets!$V$9</f>
        <v>3</v>
      </c>
      <c r="G73" s="10"/>
      <c r="H73" s="10"/>
      <c r="I73" s="19"/>
      <c r="J73" s="15">
        <f t="shared" si="57"/>
      </c>
      <c r="K73" s="15">
        <f t="shared" si="57"/>
        <v>3</v>
      </c>
      <c r="L73" s="15">
        <f t="shared" si="57"/>
      </c>
      <c r="M73" s="15">
        <f t="shared" si="57"/>
      </c>
      <c r="N73" s="15">
        <f t="shared" si="57"/>
      </c>
      <c r="O73" s="15">
        <f t="shared" si="57"/>
      </c>
      <c r="P73" s="15">
        <f t="shared" si="57"/>
      </c>
      <c r="Q73" s="15">
        <f t="shared" si="57"/>
      </c>
      <c r="R73" s="15"/>
      <c r="S73" s="10"/>
      <c r="W73" s="139" t="s">
        <v>192</v>
      </c>
      <c r="X73" s="139"/>
      <c r="Y73" s="157"/>
      <c r="Z73" s="139"/>
      <c r="AA73" s="139" t="s">
        <v>193</v>
      </c>
      <c r="AB73" s="139"/>
      <c r="AC73" s="157"/>
    </row>
    <row r="74" spans="1:29" ht="15">
      <c r="A74" s="16"/>
      <c r="B74" s="68" t="s">
        <v>24</v>
      </c>
      <c r="C74" s="17">
        <f t="shared" si="56"/>
      </c>
      <c r="D74" s="17">
        <f t="shared" si="7"/>
      </c>
      <c r="E74" s="18" t="s">
        <v>164</v>
      </c>
      <c r="F74" s="125">
        <f>Decsheets!$V$10</f>
        <v>2</v>
      </c>
      <c r="G74" s="10"/>
      <c r="H74" s="10"/>
      <c r="I74" s="19"/>
      <c r="J74" s="15">
        <f t="shared" si="57"/>
      </c>
      <c r="K74" s="15">
        <f t="shared" si="57"/>
      </c>
      <c r="L74" s="15">
        <f t="shared" si="57"/>
      </c>
      <c r="M74" s="15">
        <f t="shared" si="57"/>
      </c>
      <c r="N74" s="15">
        <f t="shared" si="57"/>
      </c>
      <c r="O74" s="15">
        <f t="shared" si="57"/>
      </c>
      <c r="P74" s="15">
        <f t="shared" si="57"/>
      </c>
      <c r="Q74" s="15">
        <f t="shared" si="57"/>
      </c>
      <c r="R74" s="15"/>
      <c r="S74" s="10"/>
      <c r="W74" s="139" t="str">
        <f>$C117</f>
        <v>Kara Onuiri</v>
      </c>
      <c r="X74" s="139" t="str">
        <f>$D117</f>
        <v>Barnet/Shaftesbury</v>
      </c>
      <c r="Y74" s="148">
        <f>$E117</f>
        <v>1.55</v>
      </c>
      <c r="Z74" s="139"/>
      <c r="AA74" s="139" t="str">
        <f>$C125</f>
        <v>Sola Taiwo</v>
      </c>
      <c r="AB74" s="139" t="str">
        <f>$D125</f>
        <v>Thurrock H</v>
      </c>
      <c r="AC74" s="148">
        <f>$E125</f>
        <v>1.5</v>
      </c>
    </row>
    <row r="75" spans="1:29" ht="15">
      <c r="A75" s="16"/>
      <c r="B75" s="68">
        <v>7</v>
      </c>
      <c r="C75" s="17">
        <f t="shared" si="56"/>
      </c>
      <c r="D75" s="17">
        <f t="shared" si="7"/>
      </c>
      <c r="E75" s="18" t="s">
        <v>164</v>
      </c>
      <c r="F75" s="125">
        <f>Decsheets!$V$11</f>
        <v>1</v>
      </c>
      <c r="G75" s="10"/>
      <c r="H75" s="10"/>
      <c r="I75" s="19"/>
      <c r="J75" s="15">
        <f t="shared" si="57"/>
      </c>
      <c r="K75" s="15">
        <f t="shared" si="57"/>
      </c>
      <c r="L75" s="15">
        <f t="shared" si="57"/>
      </c>
      <c r="M75" s="15">
        <f t="shared" si="57"/>
      </c>
      <c r="N75" s="15">
        <f t="shared" si="57"/>
      </c>
      <c r="O75" s="15">
        <f t="shared" si="57"/>
      </c>
      <c r="P75" s="15">
        <f t="shared" si="57"/>
      </c>
      <c r="Q75" s="15">
        <f t="shared" si="57"/>
      </c>
      <c r="R75" s="15">
        <f>SUM(Decsheets!$V$5:$V$13)-(SUM(J69:P75))</f>
        <v>3</v>
      </c>
      <c r="S75" s="10"/>
      <c r="W75" s="139" t="str">
        <f aca="true" t="shared" si="58" ref="W75:W80">$C118</f>
        <v>Ruby Bridger</v>
      </c>
      <c r="X75" s="139" t="str">
        <f aca="true" t="shared" si="59" ref="X75:X80">$D118</f>
        <v>Thurrock H</v>
      </c>
      <c r="Y75" s="148">
        <f aca="true" t="shared" si="60" ref="Y75:Y80">$E118</f>
        <v>1.5</v>
      </c>
      <c r="Z75" s="139"/>
      <c r="AA75" s="139" t="str">
        <f aca="true" t="shared" si="61" ref="AA75:AA80">$C126</f>
        <v>Chrissy Murray</v>
      </c>
      <c r="AB75" s="139" t="str">
        <f aca="true" t="shared" si="62" ref="AB75:AB80">$D126</f>
        <v>Watford H</v>
      </c>
      <c r="AC75" s="148">
        <f aca="true" t="shared" si="63" ref="AC75:AC80">$E126</f>
        <v>1.45</v>
      </c>
    </row>
    <row r="76" spans="1:29" s="2" customFormat="1" ht="15">
      <c r="A76" s="12" t="s">
        <v>51</v>
      </c>
      <c r="B76" s="67"/>
      <c r="C76" s="20" t="s">
        <v>68</v>
      </c>
      <c r="D76" s="23"/>
      <c r="E76" s="9" t="s">
        <v>164</v>
      </c>
      <c r="F76" s="123"/>
      <c r="G76" s="10"/>
      <c r="H76" s="10"/>
      <c r="I76" s="24"/>
      <c r="J76" s="15"/>
      <c r="K76" s="15"/>
      <c r="L76" s="15"/>
      <c r="M76" s="15"/>
      <c r="N76" s="15"/>
      <c r="O76" s="15"/>
      <c r="P76" s="15"/>
      <c r="Q76" s="15"/>
      <c r="R76" s="15"/>
      <c r="S76" s="10" t="s">
        <v>50</v>
      </c>
      <c r="W76" s="139" t="str">
        <f t="shared" si="58"/>
        <v>Lauryn Holder</v>
      </c>
      <c r="X76" s="139" t="str">
        <f t="shared" si="59"/>
        <v>Watford H</v>
      </c>
      <c r="Y76" s="148">
        <f t="shared" si="60"/>
        <v>1.45</v>
      </c>
      <c r="Z76" s="139"/>
      <c r="AA76" s="139" t="str">
        <f t="shared" si="61"/>
        <v>Sarah Mahmmud</v>
      </c>
      <c r="AB76" s="139" t="str">
        <f t="shared" si="62"/>
        <v>St.Albans AC</v>
      </c>
      <c r="AC76" s="148">
        <f t="shared" si="63"/>
        <v>1.3</v>
      </c>
    </row>
    <row r="77" spans="1:29" ht="15">
      <c r="A77" s="16" t="s">
        <v>240</v>
      </c>
      <c r="B77" s="68">
        <v>1</v>
      </c>
      <c r="C77" s="17" t="str">
        <f aca="true" t="shared" si="64" ref="C77:C83">IF(A77="","",VLOOKUP($A$76,IF(LEN(A77)=2,U15GB,U15GA),VLOOKUP(LEFT(A77,1),club,6,FALSE),FALSE))</f>
        <v>Gracie Ingles</v>
      </c>
      <c r="D77" s="17" t="str">
        <f t="shared" si="7"/>
        <v>Watford H</v>
      </c>
      <c r="E77" s="18" t="s">
        <v>561</v>
      </c>
      <c r="F77" s="125">
        <f>Decsheets!$V$5</f>
        <v>7</v>
      </c>
      <c r="G77" s="10"/>
      <c r="H77" s="10"/>
      <c r="I77" s="19"/>
      <c r="J77" s="15">
        <f aca="true" t="shared" si="65" ref="J77:Q83">IF($A77="","",IF(LEFT($A77,1)=J$12,$F77,""))</f>
      </c>
      <c r="K77" s="15">
        <f t="shared" si="65"/>
      </c>
      <c r="L77" s="15">
        <f t="shared" si="65"/>
      </c>
      <c r="M77" s="15">
        <f t="shared" si="65"/>
        <v>7</v>
      </c>
      <c r="N77" s="15">
        <f t="shared" si="65"/>
      </c>
      <c r="O77" s="15">
        <f t="shared" si="65"/>
      </c>
      <c r="P77" s="15">
        <f t="shared" si="65"/>
      </c>
      <c r="Q77" s="15">
        <f t="shared" si="65"/>
      </c>
      <c r="R77" s="15"/>
      <c r="S77" s="10"/>
      <c r="W77" s="139" t="str">
        <f t="shared" si="58"/>
        <v>Leonie Onyems</v>
      </c>
      <c r="X77" s="139" t="str">
        <f t="shared" si="59"/>
        <v>St.Albans AC</v>
      </c>
      <c r="Y77" s="148">
        <f t="shared" si="60"/>
        <v>1.35</v>
      </c>
      <c r="Z77" s="139"/>
      <c r="AA77" s="139" t="str">
        <f t="shared" si="61"/>
        <v>.</v>
      </c>
      <c r="AB77" s="139" t="str">
        <f t="shared" si="62"/>
        <v>Southend AC</v>
      </c>
      <c r="AC77" s="148">
        <f t="shared" si="63"/>
        <v>1.2</v>
      </c>
    </row>
    <row r="78" spans="1:29" ht="15">
      <c r="A78" s="16" t="s">
        <v>242</v>
      </c>
      <c r="B78" s="68">
        <v>2</v>
      </c>
      <c r="C78" s="17" t="str">
        <f t="shared" si="64"/>
        <v>Keira Stern</v>
      </c>
      <c r="D78" s="17" t="str">
        <f aca="true" t="shared" si="66" ref="D78:D83">IF(A78="","",VLOOKUP(LEFT(A78,1),club,2,FALSE))</f>
        <v>St.Albans AC</v>
      </c>
      <c r="E78" s="18" t="s">
        <v>562</v>
      </c>
      <c r="F78" s="125">
        <f>Decsheets!$V$6</f>
        <v>6</v>
      </c>
      <c r="G78" s="10"/>
      <c r="H78" s="10"/>
      <c r="I78" s="19"/>
      <c r="J78" s="15">
        <f t="shared" si="65"/>
      </c>
      <c r="K78" s="15">
        <f t="shared" si="65"/>
      </c>
      <c r="L78" s="15">
        <f t="shared" si="65"/>
      </c>
      <c r="M78" s="15">
        <f t="shared" si="65"/>
      </c>
      <c r="N78" s="15">
        <f t="shared" si="65"/>
        <v>6</v>
      </c>
      <c r="O78" s="15">
        <f t="shared" si="65"/>
      </c>
      <c r="P78" s="15">
        <f t="shared" si="65"/>
      </c>
      <c r="Q78" s="15">
        <f t="shared" si="65"/>
      </c>
      <c r="R78" s="15"/>
      <c r="S78" s="10"/>
      <c r="W78" s="139" t="str">
        <f t="shared" si="58"/>
        <v>Eniola Diji</v>
      </c>
      <c r="X78" s="139" t="str">
        <f t="shared" si="59"/>
        <v>Southend AC</v>
      </c>
      <c r="Y78" s="148">
        <f t="shared" si="60"/>
        <v>1.3</v>
      </c>
      <c r="Z78" s="139"/>
      <c r="AA78" s="139" t="str">
        <f t="shared" si="61"/>
        <v>Jessica Nathan</v>
      </c>
      <c r="AB78" s="139" t="str">
        <f t="shared" si="62"/>
        <v>Barnet/Shaftesbury</v>
      </c>
      <c r="AC78" s="148">
        <f t="shared" si="63"/>
        <v>1.1</v>
      </c>
    </row>
    <row r="79" spans="1:29" ht="15">
      <c r="A79" s="16" t="s">
        <v>237</v>
      </c>
      <c r="B79" s="68">
        <v>3</v>
      </c>
      <c r="C79" s="17" t="str">
        <f t="shared" si="64"/>
        <v>Lily Boden</v>
      </c>
      <c r="D79" s="17" t="str">
        <f t="shared" si="66"/>
        <v>Dacorum &amp; Tring</v>
      </c>
      <c r="E79" s="18" t="s">
        <v>563</v>
      </c>
      <c r="F79" s="125">
        <f>Decsheets!$V$7</f>
        <v>5</v>
      </c>
      <c r="G79" s="10"/>
      <c r="H79" s="10"/>
      <c r="I79" s="19"/>
      <c r="J79" s="15">
        <f t="shared" si="65"/>
      </c>
      <c r="K79" s="15">
        <f t="shared" si="65"/>
        <v>5</v>
      </c>
      <c r="L79" s="15">
        <f t="shared" si="65"/>
      </c>
      <c r="M79" s="15">
        <f t="shared" si="65"/>
      </c>
      <c r="N79" s="15">
        <f t="shared" si="65"/>
      </c>
      <c r="O79" s="15">
        <f t="shared" si="65"/>
      </c>
      <c r="P79" s="15">
        <f t="shared" si="65"/>
      </c>
      <c r="Q79" s="15">
        <f t="shared" si="65"/>
      </c>
      <c r="R79" s="15"/>
      <c r="S79" s="10"/>
      <c r="W79" s="139" t="str">
        <f t="shared" si="58"/>
        <v>Micaela Brewer</v>
      </c>
      <c r="X79" s="139" t="str">
        <f t="shared" si="59"/>
        <v>Dacorum &amp; Tring</v>
      </c>
      <c r="Y79" s="148">
        <f t="shared" si="60"/>
        <v>1.3</v>
      </c>
      <c r="Z79" s="139"/>
      <c r="AA79" s="139" t="str">
        <f t="shared" si="61"/>
        <v>Emma Leather</v>
      </c>
      <c r="AB79" s="139" t="str">
        <f t="shared" si="62"/>
        <v>Dacorum &amp; Tring</v>
      </c>
      <c r="AC79" s="148" t="str">
        <f t="shared" si="63"/>
        <v>.</v>
      </c>
    </row>
    <row r="80" spans="1:29" ht="15">
      <c r="A80" s="16" t="s">
        <v>235</v>
      </c>
      <c r="B80" s="68" t="s">
        <v>22</v>
      </c>
      <c r="C80" s="17" t="str">
        <f t="shared" si="64"/>
        <v>Jessica Nathan</v>
      </c>
      <c r="D80" s="17" t="str">
        <f t="shared" si="66"/>
        <v>Barnet/Shaftesbury</v>
      </c>
      <c r="E80" s="18" t="s">
        <v>564</v>
      </c>
      <c r="F80" s="125">
        <f>Decsheets!$V$8</f>
        <v>4</v>
      </c>
      <c r="G80" s="10"/>
      <c r="H80" s="10"/>
      <c r="I80" s="19"/>
      <c r="J80" s="15">
        <f t="shared" si="65"/>
        <v>4</v>
      </c>
      <c r="K80" s="15">
        <f t="shared" si="65"/>
      </c>
      <c r="L80" s="15">
        <f t="shared" si="65"/>
      </c>
      <c r="M80" s="15">
        <f t="shared" si="65"/>
      </c>
      <c r="N80" s="15">
        <f t="shared" si="65"/>
      </c>
      <c r="O80" s="15">
        <f t="shared" si="65"/>
      </c>
      <c r="P80" s="15">
        <f t="shared" si="65"/>
      </c>
      <c r="Q80" s="15">
        <f t="shared" si="65"/>
      </c>
      <c r="R80" s="15"/>
      <c r="S80" s="10"/>
      <c r="W80" s="139">
        <f t="shared" si="58"/>
      </c>
      <c r="X80" s="139">
        <f t="shared" si="59"/>
      </c>
      <c r="Y80" s="148" t="str">
        <f t="shared" si="60"/>
        <v>.</v>
      </c>
      <c r="Z80" s="139"/>
      <c r="AA80" s="139">
        <f t="shared" si="61"/>
      </c>
      <c r="AB80" s="139">
        <f t="shared" si="62"/>
      </c>
      <c r="AC80" s="148" t="str">
        <f t="shared" si="63"/>
        <v>.</v>
      </c>
    </row>
    <row r="81" spans="1:29" ht="15">
      <c r="A81" s="16"/>
      <c r="B81" s="68" t="s">
        <v>23</v>
      </c>
      <c r="C81" s="17">
        <f t="shared" si="64"/>
      </c>
      <c r="D81" s="17">
        <f t="shared" si="66"/>
      </c>
      <c r="E81" s="18" t="s">
        <v>164</v>
      </c>
      <c r="F81" s="125">
        <f>Decsheets!$V$9</f>
        <v>3</v>
      </c>
      <c r="G81" s="10"/>
      <c r="H81" s="10"/>
      <c r="I81" s="19"/>
      <c r="J81" s="15">
        <f t="shared" si="65"/>
      </c>
      <c r="K81" s="15">
        <f t="shared" si="65"/>
      </c>
      <c r="L81" s="15">
        <f t="shared" si="65"/>
      </c>
      <c r="M81" s="15">
        <f t="shared" si="65"/>
      </c>
      <c r="N81" s="15">
        <f t="shared" si="65"/>
      </c>
      <c r="O81" s="15">
        <f t="shared" si="65"/>
      </c>
      <c r="P81" s="15">
        <f t="shared" si="65"/>
      </c>
      <c r="Q81" s="15">
        <f t="shared" si="65"/>
      </c>
      <c r="R81" s="15"/>
      <c r="S81" s="10"/>
      <c r="W81" s="141"/>
      <c r="X81" s="141"/>
      <c r="Y81" s="151"/>
      <c r="Z81" s="141"/>
      <c r="AA81" s="141"/>
      <c r="AB81" s="141"/>
      <c r="AC81" s="151"/>
    </row>
    <row r="82" spans="1:29" ht="15">
      <c r="A82" s="16"/>
      <c r="B82" s="68" t="s">
        <v>24</v>
      </c>
      <c r="C82" s="17">
        <f t="shared" si="64"/>
      </c>
      <c r="D82" s="17">
        <f t="shared" si="66"/>
      </c>
      <c r="E82" s="18" t="s">
        <v>164</v>
      </c>
      <c r="F82" s="125">
        <f>Decsheets!$V$10</f>
        <v>2</v>
      </c>
      <c r="G82" s="10"/>
      <c r="H82" s="10"/>
      <c r="I82" s="19"/>
      <c r="J82" s="15">
        <f t="shared" si="65"/>
      </c>
      <c r="K82" s="15">
        <f t="shared" si="65"/>
      </c>
      <c r="L82" s="15">
        <f t="shared" si="65"/>
      </c>
      <c r="M82" s="15">
        <f t="shared" si="65"/>
      </c>
      <c r="N82" s="15">
        <f t="shared" si="65"/>
      </c>
      <c r="O82" s="15">
        <f t="shared" si="65"/>
      </c>
      <c r="P82" s="15">
        <f t="shared" si="65"/>
      </c>
      <c r="Q82" s="15">
        <f t="shared" si="65"/>
      </c>
      <c r="R82" s="15"/>
      <c r="S82" s="10"/>
      <c r="W82" s="139" t="s">
        <v>195</v>
      </c>
      <c r="X82" s="139"/>
      <c r="Y82" s="157"/>
      <c r="Z82" s="139"/>
      <c r="AA82" s="139" t="s">
        <v>196</v>
      </c>
      <c r="AB82" s="139"/>
      <c r="AC82" s="157"/>
    </row>
    <row r="83" spans="1:29" ht="15">
      <c r="A83" s="16"/>
      <c r="B83" s="68">
        <v>7</v>
      </c>
      <c r="C83" s="17">
        <f t="shared" si="64"/>
      </c>
      <c r="D83" s="17">
        <f t="shared" si="66"/>
      </c>
      <c r="E83" s="18" t="s">
        <v>164</v>
      </c>
      <c r="F83" s="125">
        <f>Decsheets!$V$11</f>
        <v>1</v>
      </c>
      <c r="G83" s="10"/>
      <c r="H83" s="10"/>
      <c r="I83" s="19"/>
      <c r="J83" s="15">
        <f t="shared" si="65"/>
      </c>
      <c r="K83" s="15">
        <f t="shared" si="65"/>
      </c>
      <c r="L83" s="15">
        <f t="shared" si="65"/>
      </c>
      <c r="M83" s="15">
        <f t="shared" si="65"/>
      </c>
      <c r="N83" s="15">
        <f t="shared" si="65"/>
      </c>
      <c r="O83" s="15">
        <f t="shared" si="65"/>
      </c>
      <c r="P83" s="15">
        <f t="shared" si="65"/>
      </c>
      <c r="Q83" s="15">
        <f t="shared" si="65"/>
      </c>
      <c r="R83" s="15">
        <f>SUM(Decsheets!$V$5:$V$13)-(SUM(J77:P83))</f>
        <v>6</v>
      </c>
      <c r="S83" s="10"/>
      <c r="W83" s="139" t="str">
        <f>$C133</f>
        <v>Milly Gall</v>
      </c>
      <c r="X83" s="139" t="str">
        <f>$D133</f>
        <v>Dacorum &amp; Tring</v>
      </c>
      <c r="Y83" s="148">
        <f>$E133</f>
        <v>5.06</v>
      </c>
      <c r="Z83" s="139"/>
      <c r="AA83" s="139" t="str">
        <f>$C141</f>
        <v>Leisha Hunt</v>
      </c>
      <c r="AB83" s="139" t="str">
        <f>$D141</f>
        <v>Thurrock H</v>
      </c>
      <c r="AC83" s="148">
        <f>$E141</f>
        <v>4.7</v>
      </c>
    </row>
    <row r="84" spans="1:29" s="2" customFormat="1" ht="15">
      <c r="A84" s="12" t="s">
        <v>51</v>
      </c>
      <c r="B84" s="67"/>
      <c r="C84" s="20" t="s">
        <v>69</v>
      </c>
      <c r="D84" s="23"/>
      <c r="E84" s="9" t="s">
        <v>164</v>
      </c>
      <c r="F84" s="123"/>
      <c r="G84" s="10"/>
      <c r="H84" s="10"/>
      <c r="I84" s="24"/>
      <c r="J84" s="15"/>
      <c r="K84" s="15"/>
      <c r="L84" s="15"/>
      <c r="M84" s="15"/>
      <c r="N84" s="15"/>
      <c r="O84" s="15"/>
      <c r="P84" s="15"/>
      <c r="Q84" s="15"/>
      <c r="R84" s="15"/>
      <c r="S84" s="10" t="s">
        <v>52</v>
      </c>
      <c r="W84" s="139" t="str">
        <f aca="true" t="shared" si="67" ref="W84:W89">$C134</f>
        <v>Sola Taiwo</v>
      </c>
      <c r="X84" s="139" t="str">
        <f aca="true" t="shared" si="68" ref="X84:X89">$D134</f>
        <v>Thurrock H</v>
      </c>
      <c r="Y84" s="148">
        <f aca="true" t="shared" si="69" ref="Y84:Y89">$E134</f>
        <v>4.82</v>
      </c>
      <c r="Z84" s="139"/>
      <c r="AA84" s="139" t="str">
        <f aca="true" t="shared" si="70" ref="AA84:AA89">$C142</f>
        <v>Marli Jessop</v>
      </c>
      <c r="AB84" s="139" t="str">
        <f aca="true" t="shared" si="71" ref="AB84:AB89">$D142</f>
        <v>Dacorum &amp; Tring</v>
      </c>
      <c r="AC84" s="148">
        <f aca="true" t="shared" si="72" ref="AC84:AC89">$E142</f>
        <v>4.52</v>
      </c>
    </row>
    <row r="85" spans="1:29" ht="15">
      <c r="A85" s="16" t="s">
        <v>541</v>
      </c>
      <c r="B85" s="68">
        <v>1</v>
      </c>
      <c r="C85" s="17" t="str">
        <f aca="true" t="shared" si="73" ref="C85:C91">IF(A85="","",VLOOKUP($A$84,IF(LEN(A85)=2,U15GB,U15GA),VLOOKUP(LEFT(A85,1),club,6,FALSE),FALSE))</f>
        <v>Amy Cassidy</v>
      </c>
      <c r="D85" s="17" t="str">
        <f aca="true" t="shared" si="74" ref="D85:D147">IF(A85="","",VLOOKUP(LEFT(A85,1),club,2,FALSE))</f>
        <v>Dacorum &amp; Tring</v>
      </c>
      <c r="E85" s="18" t="s">
        <v>565</v>
      </c>
      <c r="F85" s="125">
        <f>Decsheets!$V$5</f>
        <v>7</v>
      </c>
      <c r="G85" s="10"/>
      <c r="H85" s="10"/>
      <c r="I85" s="19"/>
      <c r="J85" s="15">
        <f aca="true" t="shared" si="75" ref="J85:Q91">IF($A85="","",IF(LEFT($A85,1)=J$12,$F85,""))</f>
      </c>
      <c r="K85" s="15">
        <f t="shared" si="75"/>
        <v>7</v>
      </c>
      <c r="L85" s="15">
        <f t="shared" si="75"/>
      </c>
      <c r="M85" s="15">
        <f t="shared" si="75"/>
      </c>
      <c r="N85" s="15">
        <f t="shared" si="75"/>
      </c>
      <c r="O85" s="15">
        <f t="shared" si="75"/>
      </c>
      <c r="P85" s="15">
        <f t="shared" si="75"/>
      </c>
      <c r="Q85" s="15">
        <f t="shared" si="75"/>
      </c>
      <c r="R85" s="15"/>
      <c r="S85" s="10"/>
      <c r="W85" s="139" t="str">
        <f t="shared" si="67"/>
        <v>Holly Taylor</v>
      </c>
      <c r="X85" s="139" t="str">
        <f t="shared" si="68"/>
        <v>Barnet/Shaftesbury</v>
      </c>
      <c r="Y85" s="148">
        <f t="shared" si="69"/>
        <v>4.76</v>
      </c>
      <c r="Z85" s="139"/>
      <c r="AA85" s="139" t="str">
        <f t="shared" si="70"/>
        <v>Abbie Poole</v>
      </c>
      <c r="AB85" s="139" t="str">
        <f t="shared" si="71"/>
        <v>Watford H</v>
      </c>
      <c r="AC85" s="148">
        <f t="shared" si="72"/>
        <v>3.99</v>
      </c>
    </row>
    <row r="86" spans="1:29" ht="15">
      <c r="A86" s="16" t="s">
        <v>545</v>
      </c>
      <c r="B86" s="68">
        <v>2</v>
      </c>
      <c r="C86" s="17" t="str">
        <f t="shared" si="73"/>
        <v>Hannah Newman</v>
      </c>
      <c r="D86" s="17" t="str">
        <f t="shared" si="74"/>
        <v>St.Albans AC</v>
      </c>
      <c r="E86" s="18" t="s">
        <v>566</v>
      </c>
      <c r="F86" s="125">
        <f>Decsheets!$V$6</f>
        <v>6</v>
      </c>
      <c r="G86" s="10"/>
      <c r="H86" s="10"/>
      <c r="I86" s="19"/>
      <c r="J86" s="15">
        <f t="shared" si="75"/>
      </c>
      <c r="K86" s="15">
        <f t="shared" si="75"/>
      </c>
      <c r="L86" s="15">
        <f t="shared" si="75"/>
      </c>
      <c r="M86" s="15">
        <f t="shared" si="75"/>
      </c>
      <c r="N86" s="15">
        <f t="shared" si="75"/>
        <v>6</v>
      </c>
      <c r="O86" s="15">
        <f t="shared" si="75"/>
      </c>
      <c r="P86" s="15">
        <f t="shared" si="75"/>
      </c>
      <c r="Q86" s="15">
        <f t="shared" si="75"/>
      </c>
      <c r="R86" s="15"/>
      <c r="S86" s="10"/>
      <c r="W86" s="139" t="str">
        <f t="shared" si="67"/>
        <v>Alice Benson</v>
      </c>
      <c r="X86" s="139" t="str">
        <f t="shared" si="68"/>
        <v>St.Albans AC</v>
      </c>
      <c r="Y86" s="148">
        <f t="shared" si="69"/>
        <v>4.7</v>
      </c>
      <c r="Z86" s="139"/>
      <c r="AA86" s="139" t="str">
        <f t="shared" si="70"/>
        <v>Amber Duverney</v>
      </c>
      <c r="AB86" s="139" t="str">
        <f t="shared" si="71"/>
        <v>Barnet/Shaftesbury</v>
      </c>
      <c r="AC86" s="148">
        <f t="shared" si="72"/>
        <v>3.86</v>
      </c>
    </row>
    <row r="87" spans="1:29" ht="15">
      <c r="A87" s="16" t="s">
        <v>538</v>
      </c>
      <c r="B87" s="68">
        <v>3</v>
      </c>
      <c r="C87" s="17" t="str">
        <f t="shared" si="73"/>
        <v>Charlotte Glensiter</v>
      </c>
      <c r="D87" s="17" t="str">
        <f t="shared" si="74"/>
        <v>Watford H</v>
      </c>
      <c r="E87" s="18" t="s">
        <v>567</v>
      </c>
      <c r="F87" s="125">
        <f>Decsheets!$V$7</f>
        <v>5</v>
      </c>
      <c r="G87" s="10"/>
      <c r="H87" s="10"/>
      <c r="I87" s="19"/>
      <c r="J87" s="15">
        <f t="shared" si="75"/>
      </c>
      <c r="K87" s="15">
        <f t="shared" si="75"/>
      </c>
      <c r="L87" s="15">
        <f t="shared" si="75"/>
      </c>
      <c r="M87" s="15">
        <f t="shared" si="75"/>
        <v>5</v>
      </c>
      <c r="N87" s="15">
        <f t="shared" si="75"/>
      </c>
      <c r="O87" s="15">
        <f t="shared" si="75"/>
      </c>
      <c r="P87" s="15">
        <f t="shared" si="75"/>
      </c>
      <c r="Q87" s="15">
        <f t="shared" si="75"/>
      </c>
      <c r="R87" s="15"/>
      <c r="S87" s="10"/>
      <c r="W87" s="139" t="str">
        <f t="shared" si="67"/>
        <v>Katie Liptrot</v>
      </c>
      <c r="X87" s="139" t="str">
        <f t="shared" si="68"/>
        <v>Herts&amp;Ware/Enfield</v>
      </c>
      <c r="Y87" s="148">
        <f t="shared" si="69"/>
        <v>4.53</v>
      </c>
      <c r="Z87" s="139"/>
      <c r="AA87" s="139">
        <f t="shared" si="70"/>
      </c>
      <c r="AB87" s="139">
        <f t="shared" si="71"/>
      </c>
      <c r="AC87" s="148" t="str">
        <f t="shared" si="72"/>
        <v>.</v>
      </c>
    </row>
    <row r="88" spans="1:29" ht="15">
      <c r="A88" s="16"/>
      <c r="B88" s="68" t="s">
        <v>22</v>
      </c>
      <c r="C88" s="17">
        <f t="shared" si="73"/>
      </c>
      <c r="D88" s="17">
        <f t="shared" si="74"/>
      </c>
      <c r="E88" s="18" t="s">
        <v>164</v>
      </c>
      <c r="F88" s="125">
        <f>Decsheets!$V$8</f>
        <v>4</v>
      </c>
      <c r="G88" s="10"/>
      <c r="H88" s="10"/>
      <c r="I88" s="19"/>
      <c r="J88" s="15">
        <f t="shared" si="75"/>
      </c>
      <c r="K88" s="15">
        <f t="shared" si="75"/>
      </c>
      <c r="L88" s="15">
        <f t="shared" si="75"/>
      </c>
      <c r="M88" s="15">
        <f t="shared" si="75"/>
      </c>
      <c r="N88" s="15">
        <f t="shared" si="75"/>
      </c>
      <c r="O88" s="15">
        <f t="shared" si="75"/>
      </c>
      <c r="P88" s="15">
        <f t="shared" si="75"/>
      </c>
      <c r="Q88" s="15">
        <f t="shared" si="75"/>
      </c>
      <c r="R88" s="15"/>
      <c r="S88" s="10"/>
      <c r="W88" s="139" t="str">
        <f t="shared" si="67"/>
        <v>Louise Barios</v>
      </c>
      <c r="X88" s="139" t="str">
        <f t="shared" si="68"/>
        <v>Watford H</v>
      </c>
      <c r="Y88" s="148">
        <f t="shared" si="69"/>
        <v>4.38</v>
      </c>
      <c r="Z88" s="139"/>
      <c r="AA88" s="139">
        <f t="shared" si="70"/>
      </c>
      <c r="AB88" s="139">
        <f t="shared" si="71"/>
      </c>
      <c r="AC88" s="148" t="str">
        <f t="shared" si="72"/>
        <v>.</v>
      </c>
    </row>
    <row r="89" spans="1:29" ht="15">
      <c r="A89" s="16"/>
      <c r="B89" s="68" t="s">
        <v>23</v>
      </c>
      <c r="C89" s="17">
        <f t="shared" si="73"/>
      </c>
      <c r="D89" s="17">
        <f t="shared" si="74"/>
      </c>
      <c r="E89" s="18" t="s">
        <v>164</v>
      </c>
      <c r="F89" s="125">
        <f>Decsheets!$V$9</f>
        <v>3</v>
      </c>
      <c r="G89" s="10"/>
      <c r="H89" s="10"/>
      <c r="I89" s="19"/>
      <c r="J89" s="15">
        <f t="shared" si="75"/>
      </c>
      <c r="K89" s="15">
        <f t="shared" si="75"/>
      </c>
      <c r="L89" s="15">
        <f t="shared" si="75"/>
      </c>
      <c r="M89" s="15">
        <f t="shared" si="75"/>
      </c>
      <c r="N89" s="15">
        <f t="shared" si="75"/>
      </c>
      <c r="O89" s="15">
        <f t="shared" si="75"/>
      </c>
      <c r="P89" s="15">
        <f t="shared" si="75"/>
      </c>
      <c r="Q89" s="15">
        <f t="shared" si="75"/>
      </c>
      <c r="R89" s="15"/>
      <c r="S89" s="10"/>
      <c r="W89" s="139">
        <f t="shared" si="67"/>
      </c>
      <c r="X89" s="139">
        <f t="shared" si="68"/>
      </c>
      <c r="Y89" s="148">
        <f t="shared" si="69"/>
        <v>4.07</v>
      </c>
      <c r="Z89" s="139"/>
      <c r="AA89" s="139">
        <f t="shared" si="70"/>
      </c>
      <c r="AB89" s="139">
        <f t="shared" si="71"/>
      </c>
      <c r="AC89" s="148" t="str">
        <f t="shared" si="72"/>
        <v>.</v>
      </c>
    </row>
    <row r="90" spans="1:29" ht="15">
      <c r="A90" s="16"/>
      <c r="B90" s="68" t="s">
        <v>24</v>
      </c>
      <c r="C90" s="17">
        <f t="shared" si="73"/>
      </c>
      <c r="D90" s="17">
        <f t="shared" si="74"/>
      </c>
      <c r="E90" s="18" t="s">
        <v>164</v>
      </c>
      <c r="F90" s="125">
        <f>Decsheets!$V$10</f>
        <v>2</v>
      </c>
      <c r="G90" s="10"/>
      <c r="H90" s="10"/>
      <c r="I90" s="19"/>
      <c r="J90" s="15">
        <f t="shared" si="75"/>
      </c>
      <c r="K90" s="15">
        <f t="shared" si="75"/>
      </c>
      <c r="L90" s="15">
        <f t="shared" si="75"/>
      </c>
      <c r="M90" s="15">
        <f t="shared" si="75"/>
      </c>
      <c r="N90" s="15">
        <f t="shared" si="75"/>
      </c>
      <c r="O90" s="15">
        <f t="shared" si="75"/>
      </c>
      <c r="P90" s="15">
        <f t="shared" si="75"/>
      </c>
      <c r="Q90" s="15">
        <f t="shared" si="75"/>
      </c>
      <c r="R90" s="15"/>
      <c r="S90" s="10"/>
      <c r="W90" s="139"/>
      <c r="X90" s="139"/>
      <c r="Y90" s="157"/>
      <c r="Z90" s="139"/>
      <c r="AA90" s="139"/>
      <c r="AB90" s="139"/>
      <c r="AC90" s="157"/>
    </row>
    <row r="91" spans="1:29" ht="15">
      <c r="A91" s="16"/>
      <c r="B91" s="68">
        <v>7</v>
      </c>
      <c r="C91" s="17">
        <f t="shared" si="73"/>
      </c>
      <c r="D91" s="17">
        <f t="shared" si="74"/>
      </c>
      <c r="E91" s="18" t="s">
        <v>164</v>
      </c>
      <c r="F91" s="125">
        <f>Decsheets!$V$11</f>
        <v>1</v>
      </c>
      <c r="G91" s="10"/>
      <c r="H91" s="10"/>
      <c r="I91" s="19"/>
      <c r="J91" s="15">
        <f t="shared" si="75"/>
      </c>
      <c r="K91" s="15">
        <f t="shared" si="75"/>
      </c>
      <c r="L91" s="15">
        <f t="shared" si="75"/>
      </c>
      <c r="M91" s="15">
        <f t="shared" si="75"/>
      </c>
      <c r="N91" s="15">
        <f t="shared" si="75"/>
      </c>
      <c r="O91" s="15">
        <f t="shared" si="75"/>
      </c>
      <c r="P91" s="15">
        <f t="shared" si="75"/>
      </c>
      <c r="Q91" s="15">
        <f t="shared" si="75"/>
      </c>
      <c r="R91" s="15">
        <f>SUM(Decsheets!$V$5:$V$13)-(SUM(J85:P91))</f>
        <v>10</v>
      </c>
      <c r="S91" s="10"/>
      <c r="W91" s="139" t="s">
        <v>197</v>
      </c>
      <c r="X91" s="139"/>
      <c r="Y91" s="157"/>
      <c r="Z91" s="139"/>
      <c r="AA91" s="139" t="s">
        <v>198</v>
      </c>
      <c r="AB91" s="139"/>
      <c r="AC91" s="157"/>
    </row>
    <row r="92" spans="1:29" s="2" customFormat="1" ht="15">
      <c r="A92" s="12" t="s">
        <v>93</v>
      </c>
      <c r="B92" s="67"/>
      <c r="C92" s="20" t="s">
        <v>82</v>
      </c>
      <c r="D92" s="129" t="s">
        <v>178</v>
      </c>
      <c r="E92" s="131" t="s">
        <v>164</v>
      </c>
      <c r="F92" s="123"/>
      <c r="G92" s="10"/>
      <c r="H92" s="10"/>
      <c r="I92" s="10"/>
      <c r="J92" s="15"/>
      <c r="K92" s="15"/>
      <c r="L92" s="15"/>
      <c r="M92" s="15"/>
      <c r="N92" s="15"/>
      <c r="O92" s="15"/>
      <c r="P92" s="15"/>
      <c r="Q92" s="15"/>
      <c r="R92" s="15"/>
      <c r="S92" s="10" t="s">
        <v>84</v>
      </c>
      <c r="W92" s="139" t="str">
        <f>$C149</f>
        <v>Jorja Douglas</v>
      </c>
      <c r="X92" s="139" t="str">
        <f>$D149</f>
        <v>Dacorum &amp; Tring</v>
      </c>
      <c r="Y92" s="148">
        <f>$E149</f>
        <v>9.27</v>
      </c>
      <c r="Z92" s="139"/>
      <c r="AA92" s="139" t="str">
        <f>$C157</f>
        <v>Maisie Warman</v>
      </c>
      <c r="AB92" s="139" t="str">
        <f>$D157</f>
        <v>Thurrock H</v>
      </c>
      <c r="AC92" s="148">
        <f>$E157</f>
        <v>7.32</v>
      </c>
    </row>
    <row r="93" spans="1:29" ht="15">
      <c r="A93" s="16" t="s">
        <v>237</v>
      </c>
      <c r="B93" s="68">
        <v>1</v>
      </c>
      <c r="C93" s="17" t="str">
        <f aca="true" t="shared" si="76" ref="C93:C99">IF(A93="","",VLOOKUP($A$92,IF(LEN(A93)=2,U15GB,U15GA),VLOOKUP(LEFT(A93,1),club,6,FALSE),FALSE))</f>
        <v>Milly Gall</v>
      </c>
      <c r="D93" s="17" t="str">
        <f t="shared" si="74"/>
        <v>Dacorum &amp; Tring</v>
      </c>
      <c r="E93" s="132">
        <v>11.8</v>
      </c>
      <c r="F93" s="125">
        <f>Decsheets!$V$5</f>
        <v>7</v>
      </c>
      <c r="G93" s="10"/>
      <c r="H93" s="10"/>
      <c r="I93" s="19"/>
      <c r="J93" s="15">
        <f aca="true" t="shared" si="77" ref="J93:Q99">IF($A93="","",IF(LEFT($A93,1)=J$12,$F93,""))</f>
      </c>
      <c r="K93" s="15">
        <f t="shared" si="77"/>
        <v>7</v>
      </c>
      <c r="L93" s="15">
        <f t="shared" si="77"/>
      </c>
      <c r="M93" s="15">
        <f t="shared" si="77"/>
      </c>
      <c r="N93" s="15">
        <f t="shared" si="77"/>
      </c>
      <c r="O93" s="15">
        <f t="shared" si="77"/>
      </c>
      <c r="P93" s="15">
        <f t="shared" si="77"/>
      </c>
      <c r="Q93" s="15">
        <f t="shared" si="77"/>
      </c>
      <c r="R93" s="15"/>
      <c r="S93" s="10"/>
      <c r="W93" s="139" t="str">
        <f aca="true" t="shared" si="78" ref="W93:W98">$C150</f>
        <v>Tamyah Jones</v>
      </c>
      <c r="X93" s="139" t="str">
        <f aca="true" t="shared" si="79" ref="X93:X98">$D150</f>
        <v>Watford H</v>
      </c>
      <c r="Y93" s="148">
        <f aca="true" t="shared" si="80" ref="Y93:Y98">$E150</f>
        <v>8.41</v>
      </c>
      <c r="Z93" s="139"/>
      <c r="AA93" s="139" t="str">
        <f aca="true" t="shared" si="81" ref="AA93:AA98">$C158</f>
        <v>Caitlin Williams</v>
      </c>
      <c r="AB93" s="139" t="str">
        <f aca="true" t="shared" si="82" ref="AB93:AB98">$D158</f>
        <v>Watford H</v>
      </c>
      <c r="AC93" s="148">
        <f aca="true" t="shared" si="83" ref="AC93:AC98">$E158</f>
        <v>7.25</v>
      </c>
    </row>
    <row r="94" spans="1:29" ht="15">
      <c r="A94" s="16" t="s">
        <v>235</v>
      </c>
      <c r="B94" s="68">
        <v>2</v>
      </c>
      <c r="C94" s="17" t="str">
        <f t="shared" si="76"/>
        <v>Kara Onuiri</v>
      </c>
      <c r="D94" s="17" t="str">
        <f t="shared" si="74"/>
        <v>Barnet/Shaftesbury</v>
      </c>
      <c r="E94" s="132">
        <v>11.8</v>
      </c>
      <c r="F94" s="125">
        <f>Decsheets!$V$6</f>
        <v>6</v>
      </c>
      <c r="G94" s="10"/>
      <c r="H94" s="10"/>
      <c r="I94" s="19"/>
      <c r="J94" s="15">
        <f t="shared" si="77"/>
        <v>6</v>
      </c>
      <c r="K94" s="15">
        <f t="shared" si="77"/>
      </c>
      <c r="L94" s="15">
        <f t="shared" si="77"/>
      </c>
      <c r="M94" s="15">
        <f t="shared" si="77"/>
      </c>
      <c r="N94" s="15">
        <f t="shared" si="77"/>
      </c>
      <c r="O94" s="15">
        <f t="shared" si="77"/>
      </c>
      <c r="P94" s="15">
        <f t="shared" si="77"/>
      </c>
      <c r="Q94" s="15">
        <f t="shared" si="77"/>
      </c>
      <c r="R94" s="15"/>
      <c r="S94" s="10"/>
      <c r="W94" s="139" t="str">
        <f t="shared" si="78"/>
        <v>Abigail Pain</v>
      </c>
      <c r="X94" s="139" t="str">
        <f t="shared" si="79"/>
        <v>Thurrock H</v>
      </c>
      <c r="Y94" s="148">
        <f t="shared" si="80"/>
        <v>8.18</v>
      </c>
      <c r="Z94" s="139"/>
      <c r="AA94" s="139" t="str">
        <f t="shared" si="81"/>
        <v>Amy Wright</v>
      </c>
      <c r="AB94" s="139" t="str">
        <f t="shared" si="82"/>
        <v>Dacorum &amp; Tring</v>
      </c>
      <c r="AC94" s="148">
        <f t="shared" si="83"/>
        <v>7.11</v>
      </c>
    </row>
    <row r="95" spans="1:29" ht="15">
      <c r="A95" s="16" t="s">
        <v>246</v>
      </c>
      <c r="B95" s="68">
        <v>3</v>
      </c>
      <c r="C95" s="17" t="str">
        <f t="shared" si="76"/>
        <v>Eniola Diji</v>
      </c>
      <c r="D95" s="17" t="str">
        <f t="shared" si="74"/>
        <v>Southend AC</v>
      </c>
      <c r="E95" s="132">
        <v>11.9</v>
      </c>
      <c r="F95" s="125">
        <f>Decsheets!$V$7</f>
        <v>5</v>
      </c>
      <c r="G95" s="10"/>
      <c r="H95" s="10"/>
      <c r="I95" s="19"/>
      <c r="J95" s="15">
        <f t="shared" si="77"/>
      </c>
      <c r="K95" s="15">
        <f t="shared" si="77"/>
      </c>
      <c r="L95" s="15">
        <f t="shared" si="77"/>
      </c>
      <c r="M95" s="15">
        <f t="shared" si="77"/>
      </c>
      <c r="N95" s="15">
        <f t="shared" si="77"/>
      </c>
      <c r="O95" s="15">
        <f t="shared" si="77"/>
      </c>
      <c r="P95" s="15">
        <f t="shared" si="77"/>
        <v>5</v>
      </c>
      <c r="Q95" s="15">
        <f t="shared" si="77"/>
      </c>
      <c r="R95" s="15"/>
      <c r="S95" s="10"/>
      <c r="W95" s="139" t="str">
        <f t="shared" si="78"/>
        <v>Holly Taylor</v>
      </c>
      <c r="X95" s="139" t="str">
        <f t="shared" si="79"/>
        <v>Barnet/Shaftesbury</v>
      </c>
      <c r="Y95" s="148">
        <f t="shared" si="80"/>
        <v>7.47</v>
      </c>
      <c r="Z95" s="139"/>
      <c r="AA95" s="139" t="str">
        <f t="shared" si="81"/>
        <v>Evelyn Barter</v>
      </c>
      <c r="AB95" s="139" t="str">
        <f t="shared" si="82"/>
        <v>Barnet/Shaftesbury</v>
      </c>
      <c r="AC95" s="148">
        <f t="shared" si="83"/>
        <v>6.65</v>
      </c>
    </row>
    <row r="96" spans="1:29" ht="15">
      <c r="A96" s="16" t="s">
        <v>244</v>
      </c>
      <c r="B96" s="68" t="s">
        <v>22</v>
      </c>
      <c r="C96" s="17" t="str">
        <f t="shared" si="76"/>
        <v>Ruby Bridger</v>
      </c>
      <c r="D96" s="17" t="str">
        <f t="shared" si="74"/>
        <v>Thurrock H</v>
      </c>
      <c r="E96" s="132">
        <v>11.9</v>
      </c>
      <c r="F96" s="125">
        <f>Decsheets!$V$8</f>
        <v>4</v>
      </c>
      <c r="G96" s="10"/>
      <c r="H96" s="10"/>
      <c r="I96" s="19"/>
      <c r="J96" s="15">
        <f t="shared" si="77"/>
      </c>
      <c r="K96" s="15">
        <f t="shared" si="77"/>
      </c>
      <c r="L96" s="15">
        <f t="shared" si="77"/>
      </c>
      <c r="M96" s="15">
        <f t="shared" si="77"/>
      </c>
      <c r="N96" s="15">
        <f t="shared" si="77"/>
      </c>
      <c r="O96" s="15">
        <f t="shared" si="77"/>
        <v>4</v>
      </c>
      <c r="P96" s="15">
        <f t="shared" si="77"/>
      </c>
      <c r="Q96" s="15">
        <f t="shared" si="77"/>
      </c>
      <c r="R96" s="15"/>
      <c r="S96" s="10"/>
      <c r="W96" s="139" t="str">
        <f t="shared" si="78"/>
        <v>Sarah Mahmmud</v>
      </c>
      <c r="X96" s="139" t="str">
        <f t="shared" si="79"/>
        <v>St.Albans AC</v>
      </c>
      <c r="Y96" s="148">
        <f t="shared" si="80"/>
        <v>5.66</v>
      </c>
      <c r="Z96" s="139"/>
      <c r="AA96" s="139">
        <f t="shared" si="81"/>
      </c>
      <c r="AB96" s="139">
        <f t="shared" si="82"/>
      </c>
      <c r="AC96" s="148" t="str">
        <f t="shared" si="83"/>
        <v>.</v>
      </c>
    </row>
    <row r="97" spans="1:29" ht="15">
      <c r="A97" s="16" t="s">
        <v>240</v>
      </c>
      <c r="B97" s="68" t="s">
        <v>23</v>
      </c>
      <c r="C97" s="17" t="str">
        <f t="shared" si="76"/>
        <v>Lauryn Holder</v>
      </c>
      <c r="D97" s="17" t="str">
        <f t="shared" si="74"/>
        <v>Watford H</v>
      </c>
      <c r="E97" s="132">
        <v>13</v>
      </c>
      <c r="F97" s="125">
        <f>Decsheets!$V$9</f>
        <v>3</v>
      </c>
      <c r="G97" s="10"/>
      <c r="H97" s="10"/>
      <c r="I97" s="19"/>
      <c r="J97" s="15">
        <f t="shared" si="77"/>
      </c>
      <c r="K97" s="15">
        <f t="shared" si="77"/>
      </c>
      <c r="L97" s="15">
        <f t="shared" si="77"/>
      </c>
      <c r="M97" s="15">
        <f t="shared" si="77"/>
        <v>3</v>
      </c>
      <c r="N97" s="15">
        <f t="shared" si="77"/>
      </c>
      <c r="O97" s="15">
        <f t="shared" si="77"/>
      </c>
      <c r="P97" s="15">
        <f t="shared" si="77"/>
      </c>
      <c r="Q97" s="15">
        <f t="shared" si="77"/>
      </c>
      <c r="R97" s="15"/>
      <c r="S97" s="10"/>
      <c r="W97" s="139">
        <f t="shared" si="78"/>
      </c>
      <c r="X97" s="139">
        <f t="shared" si="79"/>
      </c>
      <c r="Y97" s="148" t="str">
        <f t="shared" si="80"/>
        <v>.</v>
      </c>
      <c r="Z97" s="139"/>
      <c r="AA97" s="139">
        <f t="shared" si="81"/>
      </c>
      <c r="AB97" s="139">
        <f t="shared" si="82"/>
      </c>
      <c r="AC97" s="148" t="str">
        <f t="shared" si="83"/>
        <v>.</v>
      </c>
    </row>
    <row r="98" spans="1:29" ht="15">
      <c r="A98" s="16"/>
      <c r="B98" s="68" t="s">
        <v>24</v>
      </c>
      <c r="C98" s="17">
        <f t="shared" si="76"/>
      </c>
      <c r="D98" s="17">
        <f t="shared" si="74"/>
      </c>
      <c r="E98" s="132" t="s">
        <v>164</v>
      </c>
      <c r="F98" s="125">
        <f>Decsheets!$V$10</f>
        <v>2</v>
      </c>
      <c r="G98" s="10"/>
      <c r="H98" s="10"/>
      <c r="I98" s="19"/>
      <c r="J98" s="15">
        <f t="shared" si="77"/>
      </c>
      <c r="K98" s="15">
        <f t="shared" si="77"/>
      </c>
      <c r="L98" s="15">
        <f t="shared" si="77"/>
      </c>
      <c r="M98" s="15">
        <f t="shared" si="77"/>
      </c>
      <c r="N98" s="15">
        <f t="shared" si="77"/>
      </c>
      <c r="O98" s="15">
        <f t="shared" si="77"/>
      </c>
      <c r="P98" s="15">
        <f t="shared" si="77"/>
      </c>
      <c r="Q98" s="15">
        <f t="shared" si="77"/>
      </c>
      <c r="R98" s="15"/>
      <c r="S98" s="10"/>
      <c r="W98" s="139">
        <f t="shared" si="78"/>
      </c>
      <c r="X98" s="139">
        <f t="shared" si="79"/>
      </c>
      <c r="Y98" s="148" t="str">
        <f t="shared" si="80"/>
        <v>.</v>
      </c>
      <c r="Z98" s="139"/>
      <c r="AA98" s="139">
        <f t="shared" si="81"/>
      </c>
      <c r="AB98" s="139">
        <f t="shared" si="82"/>
      </c>
      <c r="AC98" s="148" t="str">
        <f t="shared" si="83"/>
        <v>.</v>
      </c>
    </row>
    <row r="99" spans="1:29" ht="15">
      <c r="A99" s="16"/>
      <c r="B99" s="68">
        <v>7</v>
      </c>
      <c r="C99" s="17">
        <f t="shared" si="76"/>
      </c>
      <c r="D99" s="17">
        <f t="shared" si="74"/>
      </c>
      <c r="E99" s="132" t="s">
        <v>164</v>
      </c>
      <c r="F99" s="125">
        <f>Decsheets!$V$11</f>
        <v>1</v>
      </c>
      <c r="G99" s="10"/>
      <c r="H99" s="10"/>
      <c r="I99" s="19"/>
      <c r="J99" s="15">
        <f t="shared" si="77"/>
      </c>
      <c r="K99" s="15">
        <f t="shared" si="77"/>
      </c>
      <c r="L99" s="15">
        <f t="shared" si="77"/>
      </c>
      <c r="M99" s="15">
        <f t="shared" si="77"/>
      </c>
      <c r="N99" s="15">
        <f t="shared" si="77"/>
      </c>
      <c r="O99" s="15">
        <f t="shared" si="77"/>
      </c>
      <c r="P99" s="15">
        <f t="shared" si="77"/>
      </c>
      <c r="Q99" s="15">
        <f t="shared" si="77"/>
      </c>
      <c r="R99" s="15">
        <f>SUM(Decsheets!$V$5:$V$13)-(SUM(J93:P99))</f>
        <v>3</v>
      </c>
      <c r="S99" s="10"/>
      <c r="W99" s="139"/>
      <c r="X99" s="139"/>
      <c r="Y99" s="157"/>
      <c r="Z99" s="139"/>
      <c r="AA99" s="139"/>
      <c r="AB99" s="139"/>
      <c r="AC99" s="157"/>
    </row>
    <row r="100" spans="1:29" s="2" customFormat="1" ht="15">
      <c r="A100" s="12" t="s">
        <v>93</v>
      </c>
      <c r="B100" s="67"/>
      <c r="C100" s="20" t="s">
        <v>83</v>
      </c>
      <c r="D100" s="129" t="s">
        <v>178</v>
      </c>
      <c r="E100" s="131" t="s">
        <v>164</v>
      </c>
      <c r="F100" s="123"/>
      <c r="G100" s="10"/>
      <c r="H100" s="10"/>
      <c r="I100" s="10"/>
      <c r="J100" s="15"/>
      <c r="K100" s="15"/>
      <c r="L100" s="15"/>
      <c r="M100" s="15"/>
      <c r="N100" s="15"/>
      <c r="O100" s="15"/>
      <c r="P100" s="15"/>
      <c r="Q100" s="15"/>
      <c r="R100" s="15"/>
      <c r="S100" s="10" t="s">
        <v>85</v>
      </c>
      <c r="W100" s="139" t="s">
        <v>199</v>
      </c>
      <c r="X100" s="139"/>
      <c r="Y100" s="157"/>
      <c r="Z100" s="139"/>
      <c r="AA100" s="139" t="s">
        <v>200</v>
      </c>
      <c r="AB100" s="139"/>
      <c r="AC100" s="157"/>
    </row>
    <row r="101" spans="1:29" ht="15">
      <c r="A101" s="16" t="s">
        <v>539</v>
      </c>
      <c r="B101" s="68">
        <v>1</v>
      </c>
      <c r="C101" s="17" t="str">
        <f aca="true" t="shared" si="84" ref="C101:C107">IF(A101="","",VLOOKUP($A$100,IF(LEN(A101)=2,U15GB,U15GA),VLOOKUP(LEFT(A101,1),club,6,FALSE),FALSE))</f>
        <v>Sola Taiwo</v>
      </c>
      <c r="D101" s="17" t="str">
        <f t="shared" si="74"/>
        <v>Thurrock H</v>
      </c>
      <c r="E101" s="132">
        <v>12.3</v>
      </c>
      <c r="F101" s="125">
        <f>Decsheets!$V$5</f>
        <v>7</v>
      </c>
      <c r="G101" s="10"/>
      <c r="H101" s="10"/>
      <c r="I101" s="19"/>
      <c r="J101" s="15">
        <f aca="true" t="shared" si="85" ref="J101:Q114">IF($A101="","",IF(LEFT($A101,1)=J$12,$F101,""))</f>
      </c>
      <c r="K101" s="15">
        <f t="shared" si="85"/>
      </c>
      <c r="L101" s="15">
        <f t="shared" si="85"/>
      </c>
      <c r="M101" s="15">
        <f t="shared" si="85"/>
      </c>
      <c r="N101" s="15">
        <f t="shared" si="85"/>
      </c>
      <c r="O101" s="15">
        <f t="shared" si="85"/>
        <v>7</v>
      </c>
      <c r="P101" s="15">
        <f t="shared" si="85"/>
      </c>
      <c r="Q101" s="15">
        <f t="shared" si="85"/>
      </c>
      <c r="R101" s="15"/>
      <c r="S101" s="10"/>
      <c r="W101" s="139" t="str">
        <f>$C165</f>
        <v>Taia Tunstall</v>
      </c>
      <c r="X101" s="139" t="str">
        <f aca="true" t="shared" si="86" ref="X101:X107">$D165</f>
        <v>Watford H</v>
      </c>
      <c r="Y101" s="148">
        <f>$E165</f>
        <v>35.16</v>
      </c>
      <c r="Z101" s="139"/>
      <c r="AA101" s="139" t="str">
        <f>$C173</f>
        <v>Caitlin Williams</v>
      </c>
      <c r="AB101" s="139" t="str">
        <f>$D173</f>
        <v>Watford H</v>
      </c>
      <c r="AC101" s="148">
        <f>$E173</f>
        <v>19.06</v>
      </c>
    </row>
    <row r="102" spans="1:29" ht="15">
      <c r="A102" s="16" t="s">
        <v>541</v>
      </c>
      <c r="B102" s="68">
        <v>2</v>
      </c>
      <c r="C102" s="17" t="str">
        <f t="shared" si="84"/>
        <v>Marli Jessop</v>
      </c>
      <c r="D102" s="17" t="str">
        <f t="shared" si="74"/>
        <v>Dacorum &amp; Tring</v>
      </c>
      <c r="E102" s="132">
        <v>12.7</v>
      </c>
      <c r="F102" s="125">
        <f>Decsheets!$V$6</f>
        <v>6</v>
      </c>
      <c r="G102" s="10"/>
      <c r="H102" s="10"/>
      <c r="I102" s="19"/>
      <c r="J102" s="15">
        <f t="shared" si="85"/>
      </c>
      <c r="K102" s="15">
        <f t="shared" si="85"/>
        <v>6</v>
      </c>
      <c r="L102" s="15">
        <f t="shared" si="85"/>
      </c>
      <c r="M102" s="15">
        <f t="shared" si="85"/>
      </c>
      <c r="N102" s="15">
        <f t="shared" si="85"/>
      </c>
      <c r="O102" s="15">
        <f t="shared" si="85"/>
      </c>
      <c r="P102" s="15">
        <f t="shared" si="85"/>
      </c>
      <c r="Q102" s="15">
        <f t="shared" si="85"/>
      </c>
      <c r="R102" s="15"/>
      <c r="S102" s="10"/>
      <c r="W102" s="139" t="str">
        <f aca="true" t="shared" si="87" ref="W102:W107">$C166</f>
        <v>Chloe Locke</v>
      </c>
      <c r="X102" s="139" t="str">
        <f t="shared" si="86"/>
        <v>Thurrock H</v>
      </c>
      <c r="Y102" s="148">
        <f aca="true" t="shared" si="88" ref="Y102:Y107">$E166</f>
        <v>19.55</v>
      </c>
      <c r="Z102" s="139"/>
      <c r="AA102" s="139" t="str">
        <f aca="true" t="shared" si="89" ref="AA102:AA107">$C174</f>
        <v>Abigail Pain</v>
      </c>
      <c r="AB102" s="139" t="str">
        <f aca="true" t="shared" si="90" ref="AB102:AB107">$D174</f>
        <v>Thurrock H</v>
      </c>
      <c r="AC102" s="148">
        <f aca="true" t="shared" si="91" ref="AC102:AC107">$E174</f>
        <v>18.81</v>
      </c>
    </row>
    <row r="103" spans="1:29" ht="15">
      <c r="A103" s="16" t="s">
        <v>542</v>
      </c>
      <c r="B103" s="68">
        <v>3</v>
      </c>
      <c r="C103" s="17" t="str">
        <f t="shared" si="84"/>
        <v>Holly Taylor</v>
      </c>
      <c r="D103" s="17" t="str">
        <f t="shared" si="74"/>
        <v>Barnet/Shaftesbury</v>
      </c>
      <c r="E103" s="132">
        <v>13</v>
      </c>
      <c r="F103" s="125">
        <f>Decsheets!$V$7</f>
        <v>5</v>
      </c>
      <c r="G103" s="10"/>
      <c r="H103" s="10"/>
      <c r="I103" s="19"/>
      <c r="J103" s="15">
        <f t="shared" si="85"/>
        <v>5</v>
      </c>
      <c r="K103" s="15">
        <f t="shared" si="85"/>
      </c>
      <c r="L103" s="15">
        <f t="shared" si="85"/>
      </c>
      <c r="M103" s="15">
        <f t="shared" si="85"/>
      </c>
      <c r="N103" s="15">
        <f t="shared" si="85"/>
      </c>
      <c r="O103" s="15">
        <f t="shared" si="85"/>
      </c>
      <c r="P103" s="15">
        <f t="shared" si="85"/>
      </c>
      <c r="Q103" s="15">
        <f t="shared" si="85"/>
      </c>
      <c r="R103" s="15"/>
      <c r="S103" s="10"/>
      <c r="W103" s="139" t="str">
        <f t="shared" si="87"/>
        <v>Jorja Douglas</v>
      </c>
      <c r="X103" s="139" t="str">
        <f t="shared" si="86"/>
        <v>Dacorum &amp; Tring</v>
      </c>
      <c r="Y103" s="148">
        <f t="shared" si="88"/>
        <v>17.87</v>
      </c>
      <c r="Z103" s="139"/>
      <c r="AA103" s="139" t="str">
        <f t="shared" si="89"/>
        <v>Micaela Brewer</v>
      </c>
      <c r="AB103" s="139" t="str">
        <f t="shared" si="90"/>
        <v>Dacorum &amp; Tring</v>
      </c>
      <c r="AC103" s="148">
        <f t="shared" si="91"/>
        <v>16.81</v>
      </c>
    </row>
    <row r="104" spans="1:29" ht="15">
      <c r="A104" s="16" t="s">
        <v>543</v>
      </c>
      <c r="B104" s="68" t="s">
        <v>22</v>
      </c>
      <c r="C104" s="17" t="str">
        <f t="shared" si="84"/>
        <v>Bethany Lillis</v>
      </c>
      <c r="D104" s="17" t="str">
        <f t="shared" si="74"/>
        <v>Southend AC</v>
      </c>
      <c r="E104" s="132">
        <v>13.2</v>
      </c>
      <c r="F104" s="125">
        <f>Decsheets!$V$8</f>
        <v>4</v>
      </c>
      <c r="G104" s="10"/>
      <c r="H104" s="10"/>
      <c r="I104" s="19"/>
      <c r="J104" s="15">
        <f t="shared" si="85"/>
      </c>
      <c r="K104" s="15">
        <f t="shared" si="85"/>
      </c>
      <c r="L104" s="15">
        <f t="shared" si="85"/>
      </c>
      <c r="M104" s="15">
        <f t="shared" si="85"/>
      </c>
      <c r="N104" s="15">
        <f t="shared" si="85"/>
      </c>
      <c r="O104" s="15">
        <f t="shared" si="85"/>
      </c>
      <c r="P104" s="15">
        <f t="shared" si="85"/>
        <v>4</v>
      </c>
      <c r="Q104" s="15">
        <f t="shared" si="85"/>
      </c>
      <c r="R104" s="15"/>
      <c r="S104" s="10"/>
      <c r="W104" s="139" t="str">
        <f t="shared" si="87"/>
        <v>Evelyn Barter</v>
      </c>
      <c r="X104" s="139" t="str">
        <f t="shared" si="86"/>
        <v>Barnet/Shaftesbury</v>
      </c>
      <c r="Y104" s="148">
        <f t="shared" si="88"/>
        <v>13.65</v>
      </c>
      <c r="Z104" s="139"/>
      <c r="AA104" s="139" t="str">
        <f t="shared" si="89"/>
        <v>Keisha Murdock B&amp;D</v>
      </c>
      <c r="AB104" s="139" t="str">
        <f t="shared" si="90"/>
        <v>Barnet/Shaftesbury</v>
      </c>
      <c r="AC104" s="148">
        <f t="shared" si="91"/>
        <v>9.09</v>
      </c>
    </row>
    <row r="105" spans="1:29" ht="15">
      <c r="A105" s="16" t="s">
        <v>538</v>
      </c>
      <c r="B105" s="68" t="s">
        <v>23</v>
      </c>
      <c r="C105" s="17" t="str">
        <f t="shared" si="84"/>
        <v>Abbie Poole</v>
      </c>
      <c r="D105" s="17" t="str">
        <f t="shared" si="74"/>
        <v>Watford H</v>
      </c>
      <c r="E105" s="132">
        <v>13.9</v>
      </c>
      <c r="F105" s="125">
        <f>Decsheets!$V$9</f>
        <v>3</v>
      </c>
      <c r="G105" s="10"/>
      <c r="H105" s="10"/>
      <c r="I105" s="19"/>
      <c r="J105" s="15">
        <f t="shared" si="85"/>
      </c>
      <c r="K105" s="15">
        <f t="shared" si="85"/>
      </c>
      <c r="L105" s="15">
        <f t="shared" si="85"/>
      </c>
      <c r="M105" s="15">
        <f t="shared" si="85"/>
        <v>3</v>
      </c>
      <c r="N105" s="15">
        <f t="shared" si="85"/>
      </c>
      <c r="O105" s="15">
        <f t="shared" si="85"/>
      </c>
      <c r="P105" s="15">
        <f t="shared" si="85"/>
      </c>
      <c r="Q105" s="15">
        <f t="shared" si="85"/>
      </c>
      <c r="R105" s="15"/>
      <c r="S105" s="10"/>
      <c r="W105" s="139" t="str">
        <f t="shared" si="87"/>
        <v>Emma Edwards</v>
      </c>
      <c r="X105" s="139" t="str">
        <f t="shared" si="86"/>
        <v>St.Albans AC</v>
      </c>
      <c r="Y105" s="148">
        <f t="shared" si="88"/>
        <v>13.57</v>
      </c>
      <c r="Z105" s="139"/>
      <c r="AA105" s="139">
        <f t="shared" si="89"/>
      </c>
      <c r="AB105" s="139">
        <f t="shared" si="90"/>
      </c>
      <c r="AC105" s="148" t="str">
        <f t="shared" si="91"/>
        <v>.</v>
      </c>
    </row>
    <row r="106" spans="1:29" ht="15">
      <c r="A106" s="16"/>
      <c r="B106" s="68" t="s">
        <v>24</v>
      </c>
      <c r="C106" s="17">
        <f t="shared" si="84"/>
      </c>
      <c r="D106" s="17">
        <f t="shared" si="74"/>
      </c>
      <c r="E106" s="132" t="s">
        <v>164</v>
      </c>
      <c r="F106" s="125">
        <f>Decsheets!$V$10</f>
        <v>2</v>
      </c>
      <c r="G106" s="10"/>
      <c r="H106" s="10"/>
      <c r="I106" s="19"/>
      <c r="J106" s="15">
        <f t="shared" si="85"/>
      </c>
      <c r="K106" s="15">
        <f t="shared" si="85"/>
      </c>
      <c r="L106" s="15">
        <f t="shared" si="85"/>
      </c>
      <c r="M106" s="15">
        <f t="shared" si="85"/>
      </c>
      <c r="N106" s="15">
        <f t="shared" si="85"/>
      </c>
      <c r="O106" s="15">
        <f t="shared" si="85"/>
      </c>
      <c r="P106" s="15">
        <f t="shared" si="85"/>
      </c>
      <c r="Q106" s="15">
        <f t="shared" si="85"/>
      </c>
      <c r="R106" s="15"/>
      <c r="S106" s="10"/>
      <c r="W106" s="139">
        <f t="shared" si="87"/>
      </c>
      <c r="X106" s="139">
        <f t="shared" si="86"/>
      </c>
      <c r="Y106" s="148" t="str">
        <f t="shared" si="88"/>
        <v>.</v>
      </c>
      <c r="Z106" s="139"/>
      <c r="AA106" s="139">
        <f t="shared" si="89"/>
      </c>
      <c r="AB106" s="139">
        <f t="shared" si="90"/>
      </c>
      <c r="AC106" s="148" t="str">
        <f t="shared" si="91"/>
        <v>.</v>
      </c>
    </row>
    <row r="107" spans="1:29" ht="15">
      <c r="A107" s="16"/>
      <c r="B107" s="68">
        <v>7</v>
      </c>
      <c r="C107" s="17">
        <f t="shared" si="84"/>
      </c>
      <c r="D107" s="17">
        <f t="shared" si="74"/>
      </c>
      <c r="E107" s="132" t="s">
        <v>164</v>
      </c>
      <c r="F107" s="125">
        <f>Decsheets!$V$11</f>
        <v>1</v>
      </c>
      <c r="G107" s="10"/>
      <c r="H107" s="10"/>
      <c r="I107" s="19"/>
      <c r="J107" s="15">
        <f t="shared" si="85"/>
      </c>
      <c r="K107" s="15">
        <f t="shared" si="85"/>
      </c>
      <c r="L107" s="15">
        <f t="shared" si="85"/>
      </c>
      <c r="M107" s="15">
        <f t="shared" si="85"/>
      </c>
      <c r="N107" s="15">
        <f t="shared" si="85"/>
      </c>
      <c r="O107" s="15">
        <f t="shared" si="85"/>
      </c>
      <c r="P107" s="15">
        <f t="shared" si="85"/>
      </c>
      <c r="Q107" s="15">
        <f t="shared" si="85"/>
      </c>
      <c r="R107" s="15">
        <f>SUM(Decsheets!$V$5:$V$13)-(SUM(J101:P107))</f>
        <v>3</v>
      </c>
      <c r="S107" s="10"/>
      <c r="W107" s="139">
        <f t="shared" si="87"/>
      </c>
      <c r="X107" s="139">
        <f t="shared" si="86"/>
      </c>
      <c r="Y107" s="148" t="str">
        <f t="shared" si="88"/>
        <v>.</v>
      </c>
      <c r="Z107" s="139"/>
      <c r="AA107" s="139">
        <f t="shared" si="89"/>
      </c>
      <c r="AB107" s="139">
        <f t="shared" si="90"/>
      </c>
      <c r="AC107" s="148" t="str">
        <f t="shared" si="91"/>
        <v>.</v>
      </c>
    </row>
    <row r="108" spans="1:29" s="1" customFormat="1" ht="15">
      <c r="A108" s="127" t="s">
        <v>149</v>
      </c>
      <c r="B108" s="126"/>
      <c r="C108" s="109" t="s">
        <v>150</v>
      </c>
      <c r="D108" s="106"/>
      <c r="E108" s="128" t="s">
        <v>164</v>
      </c>
      <c r="F108" s="106"/>
      <c r="G108" s="107"/>
      <c r="H108" s="107"/>
      <c r="I108" s="106"/>
      <c r="J108" s="108"/>
      <c r="K108" s="108"/>
      <c r="L108" s="108"/>
      <c r="M108" s="108"/>
      <c r="N108" s="108"/>
      <c r="O108" s="108"/>
      <c r="P108" s="108"/>
      <c r="Q108" s="108"/>
      <c r="R108" s="108"/>
      <c r="S108" s="107" t="s">
        <v>154</v>
      </c>
      <c r="W108" s="139"/>
      <c r="X108" s="139"/>
      <c r="Y108" s="157"/>
      <c r="Z108" s="139"/>
      <c r="AA108" s="139"/>
      <c r="AB108" s="139"/>
      <c r="AC108" s="157"/>
    </row>
    <row r="109" spans="1:29" ht="15">
      <c r="A109" s="110"/>
      <c r="B109" s="68" t="s">
        <v>151</v>
      </c>
      <c r="C109" s="17">
        <f aca="true" t="shared" si="92" ref="C109:C115">IF(A109="","",VLOOKUP($A$108,IF(LEN(A109)=2,U15GB,U15GA),VLOOKUP(LEFT(A109,1),club,6,FALSE),FALSE))</f>
      </c>
      <c r="D109" s="17">
        <f t="shared" si="74"/>
      </c>
      <c r="E109" s="133" t="s">
        <v>164</v>
      </c>
      <c r="F109" s="154">
        <v>7</v>
      </c>
      <c r="G109" s="10"/>
      <c r="H109" s="10"/>
      <c r="I109" s="19"/>
      <c r="J109" s="15">
        <f t="shared" si="85"/>
      </c>
      <c r="K109" s="15">
        <f t="shared" si="85"/>
      </c>
      <c r="L109" s="15">
        <f t="shared" si="85"/>
      </c>
      <c r="M109" s="15">
        <f t="shared" si="85"/>
      </c>
      <c r="N109" s="15">
        <f t="shared" si="85"/>
      </c>
      <c r="O109" s="15">
        <f t="shared" si="85"/>
      </c>
      <c r="P109" s="15">
        <f t="shared" si="85"/>
      </c>
      <c r="Q109" s="15">
        <f t="shared" si="85"/>
      </c>
      <c r="R109" s="15"/>
      <c r="S109" s="10"/>
      <c r="W109" s="139" t="s">
        <v>201</v>
      </c>
      <c r="X109" s="139"/>
      <c r="Y109" s="157"/>
      <c r="Z109" s="139"/>
      <c r="AA109" s="139"/>
      <c r="AB109" s="139"/>
      <c r="AC109" s="157"/>
    </row>
    <row r="110" spans="1:29" ht="15">
      <c r="A110" s="110"/>
      <c r="B110" s="68" t="s">
        <v>152</v>
      </c>
      <c r="C110" s="17">
        <f t="shared" si="92"/>
      </c>
      <c r="D110" s="17">
        <f t="shared" si="74"/>
      </c>
      <c r="E110" s="133" t="s">
        <v>164</v>
      </c>
      <c r="F110" s="154">
        <v>6</v>
      </c>
      <c r="G110" s="10"/>
      <c r="H110" s="10"/>
      <c r="I110" s="155" t="s">
        <v>207</v>
      </c>
      <c r="J110" s="15">
        <f t="shared" si="85"/>
      </c>
      <c r="K110" s="15">
        <f t="shared" si="85"/>
      </c>
      <c r="L110" s="15">
        <f t="shared" si="85"/>
      </c>
      <c r="M110" s="15">
        <f t="shared" si="85"/>
      </c>
      <c r="N110" s="15">
        <f t="shared" si="85"/>
      </c>
      <c r="O110" s="15">
        <f t="shared" si="85"/>
      </c>
      <c r="P110" s="15">
        <f t="shared" si="85"/>
      </c>
      <c r="Q110" s="15">
        <f t="shared" si="85"/>
      </c>
      <c r="R110" s="15"/>
      <c r="S110" s="10"/>
      <c r="W110" s="139" t="str">
        <f>$C181</f>
        <v>Amy Wright</v>
      </c>
      <c r="X110" s="139" t="str">
        <f>$D181</f>
        <v>Dacorum &amp; Tring</v>
      </c>
      <c r="Y110" s="148">
        <f>$E181</f>
        <v>39.23</v>
      </c>
      <c r="Z110" s="139"/>
      <c r="AA110" s="139"/>
      <c r="AB110" s="139"/>
      <c r="AC110" s="148"/>
    </row>
    <row r="111" spans="1:29" ht="15">
      <c r="A111" s="110"/>
      <c r="B111" s="68" t="s">
        <v>153</v>
      </c>
      <c r="C111" s="17">
        <f t="shared" si="92"/>
      </c>
      <c r="D111" s="17">
        <f t="shared" si="74"/>
      </c>
      <c r="E111" s="133" t="s">
        <v>164</v>
      </c>
      <c r="F111" s="154">
        <v>5</v>
      </c>
      <c r="G111" s="10"/>
      <c r="H111" s="10"/>
      <c r="I111" s="155" t="s">
        <v>208</v>
      </c>
      <c r="J111" s="15">
        <f t="shared" si="85"/>
      </c>
      <c r="K111" s="15">
        <f t="shared" si="85"/>
      </c>
      <c r="L111" s="15">
        <f t="shared" si="85"/>
      </c>
      <c r="M111" s="15">
        <f t="shared" si="85"/>
      </c>
      <c r="N111" s="15">
        <f t="shared" si="85"/>
      </c>
      <c r="O111" s="15">
        <f t="shared" si="85"/>
      </c>
      <c r="P111" s="15">
        <f t="shared" si="85"/>
      </c>
      <c r="Q111" s="15">
        <f t="shared" si="85"/>
      </c>
      <c r="R111" s="15"/>
      <c r="S111" s="10"/>
      <c r="W111" s="139" t="str">
        <f aca="true" t="shared" si="93" ref="W111:W116">$C182</f>
        <v>Maisie Warman</v>
      </c>
      <c r="X111" s="139" t="str">
        <f aca="true" t="shared" si="94" ref="X111:X116">$D182</f>
        <v>Thurrock H</v>
      </c>
      <c r="Y111" s="148">
        <f aca="true" t="shared" si="95" ref="Y111:Y116">$E182</f>
        <v>27.86</v>
      </c>
      <c r="Z111" s="139"/>
      <c r="AA111" s="139"/>
      <c r="AB111" s="139"/>
      <c r="AC111" s="148"/>
    </row>
    <row r="112" spans="1:29" ht="15">
      <c r="A112" s="110"/>
      <c r="B112" s="68" t="s">
        <v>22</v>
      </c>
      <c r="C112" s="17">
        <f t="shared" si="92"/>
      </c>
      <c r="D112" s="17">
        <f t="shared" si="74"/>
      </c>
      <c r="E112" s="133" t="s">
        <v>164</v>
      </c>
      <c r="F112" s="154">
        <v>4</v>
      </c>
      <c r="G112" s="10"/>
      <c r="H112" s="10"/>
      <c r="I112" s="155" t="s">
        <v>211</v>
      </c>
      <c r="J112" s="15">
        <f t="shared" si="85"/>
      </c>
      <c r="K112" s="15">
        <f t="shared" si="85"/>
      </c>
      <c r="L112" s="15">
        <f t="shared" si="85"/>
      </c>
      <c r="M112" s="15">
        <f t="shared" si="85"/>
      </c>
      <c r="N112" s="15">
        <f t="shared" si="85"/>
      </c>
      <c r="O112" s="15">
        <f t="shared" si="85"/>
      </c>
      <c r="P112" s="15">
        <f t="shared" si="85"/>
      </c>
      <c r="Q112" s="15">
        <f t="shared" si="85"/>
      </c>
      <c r="R112" s="15"/>
      <c r="S112" s="10"/>
      <c r="W112" s="139" t="str">
        <f t="shared" si="93"/>
        <v>Taia Tunstall</v>
      </c>
      <c r="X112" s="139" t="str">
        <f t="shared" si="94"/>
        <v>Watford H</v>
      </c>
      <c r="Y112" s="148">
        <f t="shared" si="95"/>
        <v>23.34</v>
      </c>
      <c r="Z112" s="139"/>
      <c r="AA112" s="139"/>
      <c r="AB112" s="139"/>
      <c r="AC112" s="148"/>
    </row>
    <row r="113" spans="1:29" ht="15">
      <c r="A113" s="110"/>
      <c r="B113" s="68" t="s">
        <v>23</v>
      </c>
      <c r="C113" s="17">
        <f t="shared" si="92"/>
      </c>
      <c r="D113" s="17">
        <f t="shared" si="74"/>
      </c>
      <c r="E113" s="133" t="s">
        <v>164</v>
      </c>
      <c r="F113" s="154">
        <v>3</v>
      </c>
      <c r="G113" s="10"/>
      <c r="H113" s="10"/>
      <c r="I113" s="155" t="s">
        <v>212</v>
      </c>
      <c r="J113" s="15">
        <f t="shared" si="85"/>
      </c>
      <c r="K113" s="15">
        <f t="shared" si="85"/>
      </c>
      <c r="L113" s="15">
        <f t="shared" si="85"/>
      </c>
      <c r="M113" s="15">
        <f t="shared" si="85"/>
      </c>
      <c r="N113" s="15">
        <f t="shared" si="85"/>
      </c>
      <c r="O113" s="15">
        <f t="shared" si="85"/>
      </c>
      <c r="P113" s="15">
        <f t="shared" si="85"/>
      </c>
      <c r="Q113" s="15">
        <f t="shared" si="85"/>
      </c>
      <c r="R113" s="15"/>
      <c r="S113" s="10"/>
      <c r="W113" s="139" t="str">
        <f t="shared" si="93"/>
        <v>Keisha Murdock B&amp;D</v>
      </c>
      <c r="X113" s="139" t="str">
        <f t="shared" si="94"/>
        <v>Barnet/Shaftesbury</v>
      </c>
      <c r="Y113" s="148">
        <f t="shared" si="95"/>
        <v>15.04</v>
      </c>
      <c r="Z113" s="139"/>
      <c r="AA113" s="139"/>
      <c r="AB113" s="139"/>
      <c r="AC113" s="148"/>
    </row>
    <row r="114" spans="1:29" ht="15">
      <c r="A114" s="110"/>
      <c r="B114" s="68" t="s">
        <v>24</v>
      </c>
      <c r="C114" s="17">
        <f t="shared" si="92"/>
      </c>
      <c r="D114" s="17">
        <f t="shared" si="74"/>
      </c>
      <c r="E114" s="133" t="s">
        <v>164</v>
      </c>
      <c r="F114" s="154">
        <f>Decsheets!$V$10</f>
        <v>2</v>
      </c>
      <c r="G114" s="10"/>
      <c r="H114" s="10"/>
      <c r="I114" s="19"/>
      <c r="J114" s="15">
        <f t="shared" si="85"/>
      </c>
      <c r="K114" s="15">
        <f t="shared" si="85"/>
      </c>
      <c r="L114" s="15">
        <f t="shared" si="85"/>
      </c>
      <c r="M114" s="15">
        <f t="shared" si="85"/>
      </c>
      <c r="N114" s="15">
        <f t="shared" si="85"/>
      </c>
      <c r="O114" s="15">
        <f t="shared" si="85"/>
      </c>
      <c r="P114" s="15">
        <f t="shared" si="85"/>
      </c>
      <c r="Q114" s="15">
        <f t="shared" si="85"/>
      </c>
      <c r="R114" s="15"/>
      <c r="S114" s="10"/>
      <c r="W114" s="139">
        <f t="shared" si="93"/>
      </c>
      <c r="X114" s="139">
        <f t="shared" si="94"/>
      </c>
      <c r="Y114" s="148" t="str">
        <f t="shared" si="95"/>
        <v>.</v>
      </c>
      <c r="Z114" s="139"/>
      <c r="AA114" s="139"/>
      <c r="AB114" s="139"/>
      <c r="AC114" s="148"/>
    </row>
    <row r="115" spans="1:29" ht="15">
      <c r="A115" s="110"/>
      <c r="B115" s="68">
        <v>7</v>
      </c>
      <c r="C115" s="17">
        <f t="shared" si="92"/>
      </c>
      <c r="D115" s="17">
        <f t="shared" si="74"/>
      </c>
      <c r="E115" s="133" t="s">
        <v>164</v>
      </c>
      <c r="F115" s="154">
        <f>Decsheets!$V$11</f>
        <v>1</v>
      </c>
      <c r="G115" s="10"/>
      <c r="H115" s="10"/>
      <c r="I115" s="19"/>
      <c r="J115" s="15">
        <f aca="true" t="shared" si="96" ref="J115:Q115">IF($A115="","",IF(LEFT($A115,1)=J$12,$F115,""))</f>
      </c>
      <c r="K115" s="15">
        <f t="shared" si="96"/>
      </c>
      <c r="L115" s="15">
        <f t="shared" si="96"/>
      </c>
      <c r="M115" s="15">
        <f t="shared" si="96"/>
      </c>
      <c r="N115" s="15">
        <f t="shared" si="96"/>
      </c>
      <c r="O115" s="15">
        <f t="shared" si="96"/>
      </c>
      <c r="P115" s="15">
        <f t="shared" si="96"/>
      </c>
      <c r="Q115" s="15">
        <f t="shared" si="96"/>
      </c>
      <c r="R115" s="15">
        <f>SUM(Decsheets!$V$5:$V$13)-(SUM(J109:P115))</f>
        <v>28</v>
      </c>
      <c r="S115" s="10"/>
      <c r="W115" s="139">
        <f t="shared" si="93"/>
      </c>
      <c r="X115" s="139">
        <f t="shared" si="94"/>
      </c>
      <c r="Y115" s="148" t="str">
        <f t="shared" si="95"/>
        <v>.</v>
      </c>
      <c r="Z115" s="139"/>
      <c r="AA115" s="139"/>
      <c r="AB115" s="139"/>
      <c r="AC115" s="148"/>
    </row>
    <row r="116" spans="1:29" s="2" customFormat="1" ht="15">
      <c r="A116" s="25" t="s">
        <v>7</v>
      </c>
      <c r="B116" s="67"/>
      <c r="C116" s="20" t="s">
        <v>70</v>
      </c>
      <c r="D116" s="23"/>
      <c r="E116" s="146" t="s">
        <v>164</v>
      </c>
      <c r="F116" s="123"/>
      <c r="G116" s="10"/>
      <c r="H116" s="10"/>
      <c r="I116" s="10"/>
      <c r="J116" s="15"/>
      <c r="K116" s="15"/>
      <c r="L116" s="15"/>
      <c r="M116" s="15"/>
      <c r="N116" s="15"/>
      <c r="O116" s="15"/>
      <c r="P116" s="15"/>
      <c r="Q116" s="15"/>
      <c r="R116" s="15"/>
      <c r="S116" s="10" t="s">
        <v>33</v>
      </c>
      <c r="W116" s="139">
        <f t="shared" si="93"/>
      </c>
      <c r="X116" s="139">
        <f t="shared" si="94"/>
      </c>
      <c r="Y116" s="148" t="str">
        <f t="shared" si="95"/>
        <v>.</v>
      </c>
      <c r="Z116" s="139"/>
      <c r="AA116" s="139"/>
      <c r="AB116" s="139"/>
      <c r="AC116" s="148"/>
    </row>
    <row r="117" spans="1:29" ht="15">
      <c r="A117" s="16" t="s">
        <v>235</v>
      </c>
      <c r="B117" s="68">
        <v>1</v>
      </c>
      <c r="C117" s="17" t="str">
        <f aca="true" t="shared" si="97" ref="C117:C123">IF(A117="","",VLOOKUP($A$116,IF(LEN(A117)=2,U15GB,U15GA),VLOOKUP(LEFT(A117,1),club,6,FALSE),FALSE))</f>
        <v>Kara Onuiri</v>
      </c>
      <c r="D117" s="17" t="str">
        <f t="shared" si="74"/>
        <v>Barnet/Shaftesbury</v>
      </c>
      <c r="E117" s="133">
        <v>1.55</v>
      </c>
      <c r="F117" s="154">
        <f>Decsheets!$V$5</f>
        <v>7</v>
      </c>
      <c r="G117" s="10"/>
      <c r="H117" s="10"/>
      <c r="I117" s="19"/>
      <c r="J117" s="15">
        <f aca="true" t="shared" si="98" ref="J117:Q123">IF($A117="","",IF(LEFT($A117,1)=J$12,$F117,""))</f>
        <v>7</v>
      </c>
      <c r="K117" s="15">
        <f t="shared" si="98"/>
      </c>
      <c r="L117" s="15">
        <f t="shared" si="98"/>
      </c>
      <c r="M117" s="15">
        <f t="shared" si="98"/>
      </c>
      <c r="N117" s="15">
        <f t="shared" si="98"/>
      </c>
      <c r="O117" s="15">
        <f t="shared" si="98"/>
      </c>
      <c r="P117" s="15">
        <f t="shared" si="98"/>
      </c>
      <c r="Q117" s="15">
        <f t="shared" si="98"/>
      </c>
      <c r="R117" s="15"/>
      <c r="S117" s="10"/>
      <c r="W117" s="139"/>
      <c r="X117" s="139"/>
      <c r="Y117" s="157"/>
      <c r="Z117" s="139"/>
      <c r="AA117" s="139"/>
      <c r="AB117" s="139"/>
      <c r="AC117" s="157"/>
    </row>
    <row r="118" spans="1:29" ht="15">
      <c r="A118" s="16" t="s">
        <v>539</v>
      </c>
      <c r="B118" s="68">
        <v>2</v>
      </c>
      <c r="C118" s="17" t="str">
        <f t="shared" si="97"/>
        <v>Ruby Bridger</v>
      </c>
      <c r="D118" s="17" t="str">
        <f t="shared" si="74"/>
        <v>Thurrock H</v>
      </c>
      <c r="E118" s="133">
        <v>1.5</v>
      </c>
      <c r="F118" s="154">
        <f>Decsheets!$V$6</f>
        <v>6</v>
      </c>
      <c r="G118" s="10"/>
      <c r="H118" s="10"/>
      <c r="I118" s="155" t="s">
        <v>207</v>
      </c>
      <c r="J118" s="15">
        <f t="shared" si="98"/>
      </c>
      <c r="K118" s="15">
        <f t="shared" si="98"/>
      </c>
      <c r="L118" s="15">
        <f t="shared" si="98"/>
      </c>
      <c r="M118" s="15">
        <f t="shared" si="98"/>
      </c>
      <c r="N118" s="15">
        <f t="shared" si="98"/>
      </c>
      <c r="O118" s="15">
        <f t="shared" si="98"/>
        <v>6</v>
      </c>
      <c r="P118" s="15">
        <f t="shared" si="98"/>
      </c>
      <c r="Q118" s="15">
        <f t="shared" si="98"/>
      </c>
      <c r="R118" s="15"/>
      <c r="S118" s="10"/>
      <c r="W118" s="139" t="s">
        <v>202</v>
      </c>
      <c r="X118" s="139"/>
      <c r="Y118" s="157"/>
      <c r="Z118" s="139"/>
      <c r="AA118" s="139" t="s">
        <v>203</v>
      </c>
      <c r="AB118" s="139"/>
      <c r="AC118" s="157"/>
    </row>
    <row r="119" spans="1:29" ht="15">
      <c r="A119" s="16" t="s">
        <v>240</v>
      </c>
      <c r="B119" s="68">
        <v>3</v>
      </c>
      <c r="C119" s="17" t="str">
        <f t="shared" si="97"/>
        <v>Lauryn Holder</v>
      </c>
      <c r="D119" s="17" t="str">
        <f t="shared" si="74"/>
        <v>Watford H</v>
      </c>
      <c r="E119" s="133">
        <v>1.45</v>
      </c>
      <c r="F119" s="154">
        <f>Decsheets!$V$7</f>
        <v>5</v>
      </c>
      <c r="G119" s="10"/>
      <c r="H119" s="10"/>
      <c r="I119" s="155" t="s">
        <v>208</v>
      </c>
      <c r="J119" s="15">
        <f t="shared" si="98"/>
      </c>
      <c r="K119" s="15">
        <f t="shared" si="98"/>
      </c>
      <c r="L119" s="15">
        <f t="shared" si="98"/>
      </c>
      <c r="M119" s="15">
        <f t="shared" si="98"/>
        <v>5</v>
      </c>
      <c r="N119" s="15">
        <f t="shared" si="98"/>
      </c>
      <c r="O119" s="15">
        <f t="shared" si="98"/>
      </c>
      <c r="P119" s="15">
        <f t="shared" si="98"/>
      </c>
      <c r="Q119" s="15">
        <f t="shared" si="98"/>
      </c>
      <c r="R119" s="15"/>
      <c r="S119" s="10"/>
      <c r="W119" s="139" t="str">
        <f>$C189</f>
        <v>Eleanor Butt</v>
      </c>
      <c r="X119" s="139" t="str">
        <f>$D189</f>
        <v>Southend AC</v>
      </c>
      <c r="Y119" s="148">
        <f>$E189</f>
        <v>32.16</v>
      </c>
      <c r="Z119" s="139"/>
      <c r="AA119" s="139" t="str">
        <f>$C197</f>
        <v>.</v>
      </c>
      <c r="AB119" s="139" t="str">
        <f>$D197</f>
        <v>Southend AC</v>
      </c>
      <c r="AC119" s="148">
        <f>$E197</f>
        <v>12.4</v>
      </c>
    </row>
    <row r="120" spans="1:29" ht="15">
      <c r="A120" s="16" t="s">
        <v>242</v>
      </c>
      <c r="B120" s="68" t="s">
        <v>22</v>
      </c>
      <c r="C120" s="17" t="str">
        <f t="shared" si="97"/>
        <v>Leonie Onyems</v>
      </c>
      <c r="D120" s="17" t="str">
        <f t="shared" si="74"/>
        <v>St.Albans AC</v>
      </c>
      <c r="E120" s="133">
        <v>1.35</v>
      </c>
      <c r="F120" s="154">
        <f>Decsheets!$V$8</f>
        <v>4</v>
      </c>
      <c r="G120" s="10"/>
      <c r="H120" s="10"/>
      <c r="I120" s="155" t="s">
        <v>211</v>
      </c>
      <c r="J120" s="15">
        <f t="shared" si="98"/>
      </c>
      <c r="K120" s="15">
        <f t="shared" si="98"/>
      </c>
      <c r="L120" s="15">
        <f t="shared" si="98"/>
      </c>
      <c r="M120" s="15">
        <f t="shared" si="98"/>
      </c>
      <c r="N120" s="15">
        <f t="shared" si="98"/>
        <v>4</v>
      </c>
      <c r="O120" s="15">
        <f t="shared" si="98"/>
      </c>
      <c r="P120" s="15">
        <f t="shared" si="98"/>
      </c>
      <c r="Q120" s="15">
        <f t="shared" si="98"/>
      </c>
      <c r="R120" s="15"/>
      <c r="S120" s="10"/>
      <c r="W120" s="139" t="str">
        <f aca="true" t="shared" si="99" ref="W120:W125">$C190</f>
        <v>Abigail Pain</v>
      </c>
      <c r="X120" s="139" t="str">
        <f aca="true" t="shared" si="100" ref="X120:X125">$D190</f>
        <v>Thurrock H</v>
      </c>
      <c r="Y120" s="148">
        <f aca="true" t="shared" si="101" ref="Y120:Y125">$E190</f>
        <v>24.19</v>
      </c>
      <c r="Z120" s="139"/>
      <c r="AA120" s="139" t="str">
        <f aca="true" t="shared" si="102" ref="AA120:AA125">$C198</f>
        <v>Pearl Thomas-Bocking B&amp;D</v>
      </c>
      <c r="AB120" s="139" t="str">
        <f aca="true" t="shared" si="103" ref="AB120:AB125">$D198</f>
        <v>Barnet/Shaftesbury</v>
      </c>
      <c r="AC120" s="148">
        <f aca="true" t="shared" si="104" ref="AC120:AC125">$E198</f>
        <v>12.09</v>
      </c>
    </row>
    <row r="121" spans="1:29" ht="15">
      <c r="A121" s="16" t="s">
        <v>246</v>
      </c>
      <c r="B121" s="68" t="s">
        <v>23</v>
      </c>
      <c r="C121" s="17" t="str">
        <f t="shared" si="97"/>
        <v>Eniola Diji</v>
      </c>
      <c r="D121" s="17" t="str">
        <f t="shared" si="74"/>
        <v>Southend AC</v>
      </c>
      <c r="E121" s="133">
        <v>1.3</v>
      </c>
      <c r="F121" s="154">
        <f>Decsheets!$V$9</f>
        <v>3</v>
      </c>
      <c r="G121" s="10"/>
      <c r="H121" s="10"/>
      <c r="I121" s="155" t="s">
        <v>212</v>
      </c>
      <c r="J121" s="15">
        <f t="shared" si="98"/>
      </c>
      <c r="K121" s="15">
        <f t="shared" si="98"/>
      </c>
      <c r="L121" s="15">
        <f t="shared" si="98"/>
      </c>
      <c r="M121" s="15">
        <f t="shared" si="98"/>
      </c>
      <c r="N121" s="15">
        <f t="shared" si="98"/>
      </c>
      <c r="O121" s="15">
        <f t="shared" si="98"/>
      </c>
      <c r="P121" s="15">
        <f t="shared" si="98"/>
        <v>3</v>
      </c>
      <c r="Q121" s="15">
        <f t="shared" si="98"/>
      </c>
      <c r="R121" s="15"/>
      <c r="S121" s="10"/>
      <c r="W121" s="139" t="str">
        <f t="shared" si="99"/>
        <v>Fiona McArdle</v>
      </c>
      <c r="X121" s="139" t="str">
        <f t="shared" si="100"/>
        <v>St.Albans AC</v>
      </c>
      <c r="Y121" s="148">
        <f t="shared" si="101"/>
        <v>22.61</v>
      </c>
      <c r="Z121" s="139"/>
      <c r="AA121" s="139" t="str">
        <f t="shared" si="102"/>
        <v>Chloe Locke</v>
      </c>
      <c r="AB121" s="139" t="str">
        <f t="shared" si="103"/>
        <v>Thurrock H</v>
      </c>
      <c r="AC121" s="148">
        <f t="shared" si="104"/>
        <v>9.27</v>
      </c>
    </row>
    <row r="122" spans="1:29" ht="15">
      <c r="A122" s="16" t="s">
        <v>237</v>
      </c>
      <c r="B122" s="68" t="s">
        <v>24</v>
      </c>
      <c r="C122" s="17" t="str">
        <f t="shared" si="97"/>
        <v>Micaela Brewer</v>
      </c>
      <c r="D122" s="17" t="str">
        <f t="shared" si="74"/>
        <v>Dacorum &amp; Tring</v>
      </c>
      <c r="E122" s="133">
        <v>1.3</v>
      </c>
      <c r="F122" s="154">
        <f>Decsheets!$V$10</f>
        <v>2</v>
      </c>
      <c r="G122" s="10"/>
      <c r="H122" s="10"/>
      <c r="I122" s="19"/>
      <c r="J122" s="15">
        <f t="shared" si="98"/>
      </c>
      <c r="K122" s="15">
        <f t="shared" si="98"/>
        <v>2</v>
      </c>
      <c r="L122" s="15">
        <f t="shared" si="98"/>
      </c>
      <c r="M122" s="15">
        <f t="shared" si="98"/>
      </c>
      <c r="N122" s="15">
        <f t="shared" si="98"/>
      </c>
      <c r="O122" s="15">
        <f t="shared" si="98"/>
      </c>
      <c r="P122" s="15">
        <f t="shared" si="98"/>
      </c>
      <c r="Q122" s="15">
        <f t="shared" si="98"/>
      </c>
      <c r="R122" s="15"/>
      <c r="S122" s="10"/>
      <c r="W122" s="139" t="str">
        <f t="shared" si="99"/>
        <v>Eleanor Lovegrove</v>
      </c>
      <c r="X122" s="139" t="str">
        <f t="shared" si="100"/>
        <v>Dacorum &amp; Tring</v>
      </c>
      <c r="Y122" s="148">
        <f t="shared" si="101"/>
        <v>17.5</v>
      </c>
      <c r="Z122" s="139"/>
      <c r="AA122" s="139" t="str">
        <f t="shared" si="102"/>
        <v>Micaela Brewer</v>
      </c>
      <c r="AB122" s="139" t="str">
        <f t="shared" si="103"/>
        <v>Dacorum &amp; Tring</v>
      </c>
      <c r="AC122" s="148">
        <f t="shared" si="104"/>
        <v>5.7</v>
      </c>
    </row>
    <row r="123" spans="1:29" ht="15">
      <c r="A123" s="16"/>
      <c r="B123" s="68">
        <v>7</v>
      </c>
      <c r="C123" s="17">
        <f t="shared" si="97"/>
      </c>
      <c r="D123" s="17">
        <f t="shared" si="74"/>
      </c>
      <c r="E123" s="133" t="s">
        <v>164</v>
      </c>
      <c r="F123" s="154">
        <f>Decsheets!$V$11</f>
        <v>1</v>
      </c>
      <c r="G123" s="10"/>
      <c r="H123" s="10"/>
      <c r="I123" s="19"/>
      <c r="J123" s="15">
        <f t="shared" si="98"/>
      </c>
      <c r="K123" s="15">
        <f t="shared" si="98"/>
      </c>
      <c r="L123" s="15">
        <f t="shared" si="98"/>
      </c>
      <c r="M123" s="15">
        <f t="shared" si="98"/>
      </c>
      <c r="N123" s="15">
        <f t="shared" si="98"/>
      </c>
      <c r="O123" s="15">
        <f t="shared" si="98"/>
      </c>
      <c r="P123" s="15">
        <f t="shared" si="98"/>
      </c>
      <c r="Q123" s="15">
        <f t="shared" si="98"/>
      </c>
      <c r="R123" s="15">
        <f>SUM(Decsheets!$V$5:$V$13)-(SUM(J117:P123))</f>
        <v>1</v>
      </c>
      <c r="S123" s="10"/>
      <c r="W123" s="139" t="str">
        <f t="shared" si="99"/>
        <v>Gracie Ingles</v>
      </c>
      <c r="X123" s="139" t="str">
        <f t="shared" si="100"/>
        <v>Watford H</v>
      </c>
      <c r="Y123" s="148">
        <f t="shared" si="101"/>
        <v>15.03</v>
      </c>
      <c r="Z123" s="139"/>
      <c r="AA123" s="139">
        <f t="shared" si="102"/>
      </c>
      <c r="AB123" s="139">
        <f t="shared" si="103"/>
      </c>
      <c r="AC123" s="148" t="str">
        <f t="shared" si="104"/>
        <v>.</v>
      </c>
    </row>
    <row r="124" spans="1:29" s="2" customFormat="1" ht="15">
      <c r="A124" s="25" t="s">
        <v>7</v>
      </c>
      <c r="B124" s="67"/>
      <c r="C124" s="20" t="s">
        <v>71</v>
      </c>
      <c r="D124" s="23"/>
      <c r="E124" s="146" t="s">
        <v>164</v>
      </c>
      <c r="F124" s="123"/>
      <c r="G124" s="10"/>
      <c r="H124" s="10"/>
      <c r="I124" s="10"/>
      <c r="J124" s="15"/>
      <c r="K124" s="15"/>
      <c r="L124" s="15"/>
      <c r="M124" s="15"/>
      <c r="N124" s="15"/>
      <c r="O124" s="15"/>
      <c r="P124" s="15"/>
      <c r="Q124" s="15"/>
      <c r="R124" s="15"/>
      <c r="S124" s="10" t="s">
        <v>34</v>
      </c>
      <c r="W124" s="139" t="str">
        <f t="shared" si="99"/>
        <v>Olivia Hertbert B&amp;D</v>
      </c>
      <c r="X124" s="139" t="str">
        <f t="shared" si="100"/>
        <v>Barnet/Shaftesbury</v>
      </c>
      <c r="Y124" s="148">
        <f t="shared" si="101"/>
        <v>14.55</v>
      </c>
      <c r="Z124" s="139"/>
      <c r="AA124" s="139">
        <f t="shared" si="102"/>
      </c>
      <c r="AB124" s="139">
        <f t="shared" si="103"/>
      </c>
      <c r="AC124" s="148" t="str">
        <f t="shared" si="104"/>
        <v>.</v>
      </c>
    </row>
    <row r="125" spans="1:29" ht="15">
      <c r="A125" s="16" t="s">
        <v>244</v>
      </c>
      <c r="B125" s="68">
        <v>1</v>
      </c>
      <c r="C125" s="17" t="str">
        <f aca="true" t="shared" si="105" ref="C125:C131">IF(A125="","",VLOOKUP($A$124,IF(LEN(A125)=2,U15GB,U15GA),VLOOKUP(LEFT(A125,1),club,6,FALSE),FALSE))</f>
        <v>Sola Taiwo</v>
      </c>
      <c r="D125" s="17" t="str">
        <f t="shared" si="74"/>
        <v>Thurrock H</v>
      </c>
      <c r="E125" s="133">
        <v>1.5</v>
      </c>
      <c r="F125" s="154">
        <f>Decsheets!$V$5</f>
        <v>7</v>
      </c>
      <c r="G125" s="10"/>
      <c r="H125" s="10"/>
      <c r="I125" s="19"/>
      <c r="J125" s="15">
        <f aca="true" t="shared" si="106" ref="J125:Q131">IF($A125="","",IF(LEFT($A125,1)=J$12,$F125,""))</f>
      </c>
      <c r="K125" s="15">
        <f t="shared" si="106"/>
      </c>
      <c r="L125" s="15">
        <f t="shared" si="106"/>
      </c>
      <c r="M125" s="15">
        <f t="shared" si="106"/>
      </c>
      <c r="N125" s="15">
        <f t="shared" si="106"/>
      </c>
      <c r="O125" s="15">
        <f t="shared" si="106"/>
        <v>7</v>
      </c>
      <c r="P125" s="15">
        <f t="shared" si="106"/>
      </c>
      <c r="Q125" s="15">
        <f t="shared" si="106"/>
      </c>
      <c r="R125" s="15"/>
      <c r="S125" s="10"/>
      <c r="W125" s="139">
        <f t="shared" si="99"/>
      </c>
      <c r="X125" s="139">
        <f t="shared" si="100"/>
      </c>
      <c r="Y125" s="148" t="str">
        <f t="shared" si="101"/>
        <v>.</v>
      </c>
      <c r="Z125" s="139"/>
      <c r="AA125" s="139">
        <f t="shared" si="102"/>
      </c>
      <c r="AB125" s="139">
        <f t="shared" si="103"/>
      </c>
      <c r="AC125" s="148" t="str">
        <f t="shared" si="104"/>
        <v>.</v>
      </c>
    </row>
    <row r="126" spans="1:19" ht="15">
      <c r="A126" s="16" t="s">
        <v>538</v>
      </c>
      <c r="B126" s="68">
        <v>2</v>
      </c>
      <c r="C126" s="17" t="str">
        <f t="shared" si="105"/>
        <v>Chrissy Murray</v>
      </c>
      <c r="D126" s="17" t="str">
        <f t="shared" si="74"/>
        <v>Watford H</v>
      </c>
      <c r="E126" s="133">
        <v>1.45</v>
      </c>
      <c r="F126" s="154">
        <f>Decsheets!$V$6</f>
        <v>6</v>
      </c>
      <c r="G126" s="10"/>
      <c r="H126" s="10"/>
      <c r="I126" s="155" t="s">
        <v>207</v>
      </c>
      <c r="J126" s="15">
        <f t="shared" si="106"/>
      </c>
      <c r="K126" s="15">
        <f t="shared" si="106"/>
      </c>
      <c r="L126" s="15">
        <f t="shared" si="106"/>
      </c>
      <c r="M126" s="15">
        <f t="shared" si="106"/>
        <v>6</v>
      </c>
      <c r="N126" s="15">
        <f t="shared" si="106"/>
      </c>
      <c r="O126" s="15">
        <f t="shared" si="106"/>
      </c>
      <c r="P126" s="15">
        <f t="shared" si="106"/>
      </c>
      <c r="Q126" s="15">
        <f t="shared" si="106"/>
      </c>
      <c r="R126" s="15"/>
      <c r="S126" s="10"/>
    </row>
    <row r="127" spans="1:19" ht="15">
      <c r="A127" s="16" t="s">
        <v>545</v>
      </c>
      <c r="B127" s="68">
        <v>3</v>
      </c>
      <c r="C127" s="17" t="str">
        <f t="shared" si="105"/>
        <v>Sarah Mahmmud</v>
      </c>
      <c r="D127" s="17" t="str">
        <f t="shared" si="74"/>
        <v>St.Albans AC</v>
      </c>
      <c r="E127" s="133">
        <v>1.3</v>
      </c>
      <c r="F127" s="154">
        <f>Decsheets!$V$7</f>
        <v>5</v>
      </c>
      <c r="G127" s="10"/>
      <c r="H127" s="10"/>
      <c r="I127" s="155" t="s">
        <v>208</v>
      </c>
      <c r="J127" s="15">
        <f t="shared" si="106"/>
      </c>
      <c r="K127" s="15">
        <f t="shared" si="106"/>
      </c>
      <c r="L127" s="15">
        <f t="shared" si="106"/>
      </c>
      <c r="M127" s="15">
        <f t="shared" si="106"/>
      </c>
      <c r="N127" s="15">
        <f t="shared" si="106"/>
        <v>5</v>
      </c>
      <c r="O127" s="15">
        <f t="shared" si="106"/>
      </c>
      <c r="P127" s="15">
        <f t="shared" si="106"/>
      </c>
      <c r="Q127" s="15">
        <f t="shared" si="106"/>
      </c>
      <c r="R127" s="15"/>
      <c r="S127" s="10"/>
    </row>
    <row r="128" spans="1:19" ht="15">
      <c r="A128" s="16" t="s">
        <v>543</v>
      </c>
      <c r="B128" s="68" t="s">
        <v>22</v>
      </c>
      <c r="C128" s="17" t="str">
        <f t="shared" si="105"/>
        <v>.</v>
      </c>
      <c r="D128" s="17" t="str">
        <f t="shared" si="74"/>
        <v>Southend AC</v>
      </c>
      <c r="E128" s="133">
        <v>1.2</v>
      </c>
      <c r="F128" s="154">
        <f>Decsheets!$V$8</f>
        <v>4</v>
      </c>
      <c r="G128" s="10"/>
      <c r="H128" s="10"/>
      <c r="I128" s="155" t="s">
        <v>211</v>
      </c>
      <c r="J128" s="15">
        <f t="shared" si="106"/>
      </c>
      <c r="K128" s="15">
        <f t="shared" si="106"/>
      </c>
      <c r="L128" s="15">
        <f t="shared" si="106"/>
      </c>
      <c r="M128" s="15">
        <f t="shared" si="106"/>
      </c>
      <c r="N128" s="15">
        <f t="shared" si="106"/>
      </c>
      <c r="O128" s="15">
        <f t="shared" si="106"/>
      </c>
      <c r="P128" s="15">
        <f t="shared" si="106"/>
        <v>4</v>
      </c>
      <c r="Q128" s="15">
        <f t="shared" si="106"/>
      </c>
      <c r="R128" s="15"/>
      <c r="S128" s="10"/>
    </row>
    <row r="129" spans="1:19" ht="15">
      <c r="A129" s="16" t="s">
        <v>542</v>
      </c>
      <c r="B129" s="68" t="s">
        <v>23</v>
      </c>
      <c r="C129" s="17" t="str">
        <f t="shared" si="105"/>
        <v>Jessica Nathan</v>
      </c>
      <c r="D129" s="17" t="str">
        <f t="shared" si="74"/>
        <v>Barnet/Shaftesbury</v>
      </c>
      <c r="E129" s="133">
        <v>1.1</v>
      </c>
      <c r="F129" s="154">
        <f>Decsheets!$V$9</f>
        <v>3</v>
      </c>
      <c r="G129" s="10"/>
      <c r="H129" s="10"/>
      <c r="I129" s="155" t="s">
        <v>212</v>
      </c>
      <c r="J129" s="15">
        <f t="shared" si="106"/>
        <v>3</v>
      </c>
      <c r="K129" s="15">
        <f t="shared" si="106"/>
      </c>
      <c r="L129" s="15">
        <f t="shared" si="106"/>
      </c>
      <c r="M129" s="15">
        <f t="shared" si="106"/>
      </c>
      <c r="N129" s="15">
        <f t="shared" si="106"/>
      </c>
      <c r="O129" s="15">
        <f t="shared" si="106"/>
      </c>
      <c r="P129" s="15">
        <f t="shared" si="106"/>
      </c>
      <c r="Q129" s="15">
        <f t="shared" si="106"/>
      </c>
      <c r="R129" s="15"/>
      <c r="S129" s="10"/>
    </row>
    <row r="130" spans="1:19" ht="15">
      <c r="A130" s="16" t="s">
        <v>541</v>
      </c>
      <c r="B130" s="68" t="s">
        <v>24</v>
      </c>
      <c r="C130" s="17" t="str">
        <f t="shared" si="105"/>
        <v>Emma Leather</v>
      </c>
      <c r="D130" s="17" t="str">
        <f t="shared" si="74"/>
        <v>Dacorum &amp; Tring</v>
      </c>
      <c r="E130" s="133" t="s">
        <v>164</v>
      </c>
      <c r="F130" s="154">
        <f>Decsheets!$V$10</f>
        <v>2</v>
      </c>
      <c r="G130" s="10"/>
      <c r="H130" s="10"/>
      <c r="I130" s="19"/>
      <c r="J130" s="15">
        <f t="shared" si="106"/>
      </c>
      <c r="K130" s="15">
        <f t="shared" si="106"/>
        <v>2</v>
      </c>
      <c r="L130" s="15">
        <f t="shared" si="106"/>
      </c>
      <c r="M130" s="15">
        <f t="shared" si="106"/>
      </c>
      <c r="N130" s="15">
        <f t="shared" si="106"/>
      </c>
      <c r="O130" s="15">
        <f t="shared" si="106"/>
      </c>
      <c r="P130" s="15">
        <f t="shared" si="106"/>
      </c>
      <c r="Q130" s="15">
        <f t="shared" si="106"/>
      </c>
      <c r="R130" s="15"/>
      <c r="S130" s="10"/>
    </row>
    <row r="131" spans="1:19" ht="15">
      <c r="A131" s="16"/>
      <c r="B131" s="68">
        <v>7</v>
      </c>
      <c r="C131" s="17">
        <f t="shared" si="105"/>
      </c>
      <c r="D131" s="17">
        <f t="shared" si="74"/>
      </c>
      <c r="E131" s="133" t="s">
        <v>164</v>
      </c>
      <c r="F131" s="154">
        <f>Decsheets!$V$11</f>
        <v>1</v>
      </c>
      <c r="G131" s="10"/>
      <c r="H131" s="10"/>
      <c r="I131" s="19"/>
      <c r="J131" s="15">
        <f t="shared" si="106"/>
      </c>
      <c r="K131" s="15">
        <f t="shared" si="106"/>
      </c>
      <c r="L131" s="15">
        <f t="shared" si="106"/>
      </c>
      <c r="M131" s="15">
        <f t="shared" si="106"/>
      </c>
      <c r="N131" s="15">
        <f t="shared" si="106"/>
      </c>
      <c r="O131" s="15">
        <f t="shared" si="106"/>
      </c>
      <c r="P131" s="15">
        <f t="shared" si="106"/>
      </c>
      <c r="Q131" s="15">
        <f t="shared" si="106"/>
      </c>
      <c r="R131" s="15">
        <f>SUM(Decsheets!$V$5:$V$13)-(SUM(J125:P131))</f>
        <v>1</v>
      </c>
      <c r="S131" s="10"/>
    </row>
    <row r="132" spans="1:19" s="2" customFormat="1" ht="15">
      <c r="A132" s="25" t="s">
        <v>8</v>
      </c>
      <c r="B132" s="67"/>
      <c r="C132" s="20" t="s">
        <v>72</v>
      </c>
      <c r="D132" s="23"/>
      <c r="E132" s="146" t="s">
        <v>164</v>
      </c>
      <c r="F132" s="123"/>
      <c r="H132" s="10"/>
      <c r="I132" s="10"/>
      <c r="J132" s="15"/>
      <c r="K132" s="15"/>
      <c r="L132" s="15"/>
      <c r="M132" s="15"/>
      <c r="N132" s="15"/>
      <c r="O132" s="15"/>
      <c r="P132" s="15"/>
      <c r="Q132" s="15"/>
      <c r="R132" s="15"/>
      <c r="S132" s="10" t="s">
        <v>35</v>
      </c>
    </row>
    <row r="133" spans="1:19" ht="15">
      <c r="A133" s="16" t="s">
        <v>237</v>
      </c>
      <c r="B133" s="68">
        <v>1</v>
      </c>
      <c r="C133" s="17" t="str">
        <f aca="true" t="shared" si="107" ref="C133:C139">IF(A133="","",VLOOKUP($A$132,IF(LEN(A133)=2,U15GB,U15GA),VLOOKUP(LEFT(A133,1),club,6,FALSE),FALSE))</f>
        <v>Milly Gall</v>
      </c>
      <c r="D133" s="17" t="str">
        <f t="shared" si="74"/>
        <v>Dacorum &amp; Tring</v>
      </c>
      <c r="E133" s="133">
        <v>5.06</v>
      </c>
      <c r="F133" s="125">
        <f>Decsheets!$V$5</f>
        <v>7</v>
      </c>
      <c r="G133" s="2"/>
      <c r="H133" s="10"/>
      <c r="I133" s="19"/>
      <c r="J133" s="15">
        <f aca="true" t="shared" si="108" ref="J133:Q139">IF($A133="","",IF(LEFT($A133,1)=J$12,$F133,""))</f>
      </c>
      <c r="K133" s="15">
        <f t="shared" si="108"/>
        <v>7</v>
      </c>
      <c r="L133" s="15">
        <f t="shared" si="108"/>
      </c>
      <c r="M133" s="15">
        <f t="shared" si="108"/>
      </c>
      <c r="N133" s="15">
        <f t="shared" si="108"/>
      </c>
      <c r="O133" s="15">
        <f t="shared" si="108"/>
      </c>
      <c r="P133" s="15">
        <f t="shared" si="108"/>
      </c>
      <c r="Q133" s="15">
        <f t="shared" si="108"/>
      </c>
      <c r="R133" s="15"/>
      <c r="S133" s="10"/>
    </row>
    <row r="134" spans="1:19" ht="15">
      <c r="A134" s="16" t="s">
        <v>539</v>
      </c>
      <c r="B134" s="68">
        <v>2</v>
      </c>
      <c r="C134" s="17" t="str">
        <f t="shared" si="107"/>
        <v>Sola Taiwo</v>
      </c>
      <c r="D134" s="17" t="str">
        <f t="shared" si="74"/>
        <v>Thurrock H</v>
      </c>
      <c r="E134" s="133">
        <v>4.82</v>
      </c>
      <c r="F134" s="125">
        <f>Decsheets!$V$6</f>
        <v>6</v>
      </c>
      <c r="G134" s="2"/>
      <c r="H134" s="10"/>
      <c r="I134" s="19"/>
      <c r="J134" s="15">
        <f t="shared" si="108"/>
      </c>
      <c r="K134" s="15">
        <f t="shared" si="108"/>
      </c>
      <c r="L134" s="15">
        <f t="shared" si="108"/>
      </c>
      <c r="M134" s="15">
        <f t="shared" si="108"/>
      </c>
      <c r="N134" s="15">
        <f t="shared" si="108"/>
      </c>
      <c r="O134" s="15">
        <f t="shared" si="108"/>
        <v>6</v>
      </c>
      <c r="P134" s="15">
        <f t="shared" si="108"/>
      </c>
      <c r="Q134" s="15">
        <f t="shared" si="108"/>
      </c>
      <c r="R134" s="15"/>
      <c r="S134" s="10"/>
    </row>
    <row r="135" spans="1:19" ht="15">
      <c r="A135" s="16" t="s">
        <v>235</v>
      </c>
      <c r="B135" s="68">
        <v>3</v>
      </c>
      <c r="C135" s="17" t="str">
        <f t="shared" si="107"/>
        <v>Holly Taylor</v>
      </c>
      <c r="D135" s="17" t="str">
        <f t="shared" si="74"/>
        <v>Barnet/Shaftesbury</v>
      </c>
      <c r="E135" s="133">
        <v>4.76</v>
      </c>
      <c r="F135" s="125">
        <f>Decsheets!$V$7</f>
        <v>5</v>
      </c>
      <c r="G135" s="2"/>
      <c r="H135" s="10"/>
      <c r="I135" s="19"/>
      <c r="J135" s="15">
        <f t="shared" si="108"/>
        <v>5</v>
      </c>
      <c r="K135" s="15">
        <f t="shared" si="108"/>
      </c>
      <c r="L135" s="15">
        <f t="shared" si="108"/>
      </c>
      <c r="M135" s="15">
        <f t="shared" si="108"/>
      </c>
      <c r="N135" s="15">
        <f t="shared" si="108"/>
      </c>
      <c r="O135" s="15">
        <f t="shared" si="108"/>
      </c>
      <c r="P135" s="15">
        <f t="shared" si="108"/>
      </c>
      <c r="Q135" s="15">
        <f t="shared" si="108"/>
      </c>
      <c r="R135" s="15"/>
      <c r="S135" s="10"/>
    </row>
    <row r="136" spans="1:19" ht="15">
      <c r="A136" s="16" t="s">
        <v>242</v>
      </c>
      <c r="B136" s="68" t="s">
        <v>22</v>
      </c>
      <c r="C136" s="17" t="str">
        <f t="shared" si="107"/>
        <v>Alice Benson</v>
      </c>
      <c r="D136" s="17" t="str">
        <f t="shared" si="74"/>
        <v>St.Albans AC</v>
      </c>
      <c r="E136" s="133">
        <v>4.7</v>
      </c>
      <c r="F136" s="125">
        <f>Decsheets!$V$8</f>
        <v>4</v>
      </c>
      <c r="G136" s="2"/>
      <c r="H136" s="10"/>
      <c r="I136" s="19"/>
      <c r="J136" s="15">
        <f t="shared" si="108"/>
      </c>
      <c r="K136" s="15">
        <f t="shared" si="108"/>
      </c>
      <c r="L136" s="15">
        <f t="shared" si="108"/>
      </c>
      <c r="M136" s="15">
        <f t="shared" si="108"/>
      </c>
      <c r="N136" s="15">
        <f t="shared" si="108"/>
        <v>4</v>
      </c>
      <c r="O136" s="15">
        <f t="shared" si="108"/>
      </c>
      <c r="P136" s="15">
        <f t="shared" si="108"/>
      </c>
      <c r="Q136" s="15">
        <f t="shared" si="108"/>
      </c>
      <c r="R136" s="15"/>
      <c r="S136" s="10"/>
    </row>
    <row r="137" spans="1:19" ht="15">
      <c r="A137" s="16" t="s">
        <v>212</v>
      </c>
      <c r="B137" s="68" t="s">
        <v>23</v>
      </c>
      <c r="C137" s="17" t="str">
        <f t="shared" si="107"/>
        <v>Katie Liptrot</v>
      </c>
      <c r="D137" s="17" t="str">
        <f t="shared" si="74"/>
        <v>Herts&amp;Ware/Enfield</v>
      </c>
      <c r="E137" s="133">
        <v>4.53</v>
      </c>
      <c r="F137" s="125">
        <f>Decsheets!$V$9</f>
        <v>3</v>
      </c>
      <c r="G137" s="2"/>
      <c r="H137" s="10"/>
      <c r="I137" s="19"/>
      <c r="J137" s="15">
        <f t="shared" si="108"/>
      </c>
      <c r="K137" s="15">
        <f t="shared" si="108"/>
      </c>
      <c r="L137" s="15">
        <f t="shared" si="108"/>
        <v>3</v>
      </c>
      <c r="M137" s="15">
        <f t="shared" si="108"/>
      </c>
      <c r="N137" s="15">
        <f t="shared" si="108"/>
      </c>
      <c r="O137" s="15">
        <f t="shared" si="108"/>
      </c>
      <c r="P137" s="15">
        <f t="shared" si="108"/>
      </c>
      <c r="Q137" s="15">
        <f t="shared" si="108"/>
      </c>
      <c r="R137" s="15"/>
      <c r="S137" s="10"/>
    </row>
    <row r="138" spans="1:19" ht="15">
      <c r="A138" s="16" t="s">
        <v>538</v>
      </c>
      <c r="B138" s="68" t="s">
        <v>24</v>
      </c>
      <c r="C138" s="17" t="str">
        <f t="shared" si="107"/>
        <v>Louise Barios</v>
      </c>
      <c r="D138" s="17" t="str">
        <f t="shared" si="74"/>
        <v>Watford H</v>
      </c>
      <c r="E138" s="133">
        <v>4.38</v>
      </c>
      <c r="F138" s="125">
        <f>Decsheets!$V$10</f>
        <v>2</v>
      </c>
      <c r="G138" s="2"/>
      <c r="H138" s="10"/>
      <c r="I138" s="19"/>
      <c r="J138" s="15">
        <f t="shared" si="108"/>
      </c>
      <c r="K138" s="15">
        <f t="shared" si="108"/>
      </c>
      <c r="L138" s="15">
        <f t="shared" si="108"/>
      </c>
      <c r="M138" s="15">
        <f t="shared" si="108"/>
        <v>2</v>
      </c>
      <c r="N138" s="15">
        <f t="shared" si="108"/>
      </c>
      <c r="O138" s="15">
        <f t="shared" si="108"/>
      </c>
      <c r="P138" s="15">
        <f t="shared" si="108"/>
      </c>
      <c r="Q138" s="15">
        <f t="shared" si="108"/>
      </c>
      <c r="R138" s="15"/>
      <c r="S138" s="10"/>
    </row>
    <row r="139" spans="1:19" ht="15">
      <c r="A139" s="16"/>
      <c r="B139" s="68">
        <v>7</v>
      </c>
      <c r="C139" s="17">
        <f t="shared" si="107"/>
      </c>
      <c r="D139" s="17">
        <f t="shared" si="74"/>
      </c>
      <c r="E139" s="133">
        <v>4.07</v>
      </c>
      <c r="F139" s="125">
        <f>Decsheets!$V$11</f>
        <v>1</v>
      </c>
      <c r="G139" s="2"/>
      <c r="H139" s="10"/>
      <c r="I139" s="19"/>
      <c r="J139" s="15">
        <f t="shared" si="108"/>
      </c>
      <c r="K139" s="15">
        <f t="shared" si="108"/>
      </c>
      <c r="L139" s="15">
        <f t="shared" si="108"/>
      </c>
      <c r="M139" s="15">
        <f t="shared" si="108"/>
      </c>
      <c r="N139" s="15">
        <f t="shared" si="108"/>
      </c>
      <c r="O139" s="15">
        <f t="shared" si="108"/>
      </c>
      <c r="P139" s="15">
        <f t="shared" si="108"/>
      </c>
      <c r="Q139" s="15">
        <f t="shared" si="108"/>
      </c>
      <c r="R139" s="15">
        <f>SUM(Decsheets!$V$5:$V$13)-(SUM(J133:P139))</f>
        <v>1</v>
      </c>
      <c r="S139" s="10"/>
    </row>
    <row r="140" spans="1:19" s="2" customFormat="1" ht="15">
      <c r="A140" s="25" t="s">
        <v>8</v>
      </c>
      <c r="B140" s="67"/>
      <c r="C140" s="20" t="s">
        <v>73</v>
      </c>
      <c r="D140" s="23"/>
      <c r="E140" s="146" t="s">
        <v>164</v>
      </c>
      <c r="F140" s="123"/>
      <c r="H140" s="10"/>
      <c r="I140" s="10"/>
      <c r="J140" s="15"/>
      <c r="K140" s="15"/>
      <c r="L140" s="15"/>
      <c r="M140" s="15"/>
      <c r="N140" s="15"/>
      <c r="O140" s="15"/>
      <c r="P140" s="15"/>
      <c r="Q140" s="15"/>
      <c r="R140" s="15"/>
      <c r="S140" s="10" t="s">
        <v>36</v>
      </c>
    </row>
    <row r="141" spans="1:19" ht="15">
      <c r="A141" s="16" t="s">
        <v>244</v>
      </c>
      <c r="B141" s="68">
        <v>1</v>
      </c>
      <c r="C141" s="17" t="str">
        <f aca="true" t="shared" si="109" ref="C141:C147">IF(A141="","",VLOOKUP($A$140,IF(LEN(A141)=2,U15GB,U15GA),VLOOKUP(LEFT(A141,1),club,6,FALSE),FALSE))</f>
        <v>Leisha Hunt</v>
      </c>
      <c r="D141" s="17" t="str">
        <f t="shared" si="74"/>
        <v>Thurrock H</v>
      </c>
      <c r="E141" s="133">
        <v>4.7</v>
      </c>
      <c r="F141" s="125">
        <f>Decsheets!$V$5</f>
        <v>7</v>
      </c>
      <c r="G141" s="2"/>
      <c r="H141" s="10"/>
      <c r="I141" s="19"/>
      <c r="J141" s="15">
        <f aca="true" t="shared" si="110" ref="J141:Q147">IF($A141="","",IF(LEFT($A141,1)=J$12,$F141,""))</f>
      </c>
      <c r="K141" s="15">
        <f t="shared" si="110"/>
      </c>
      <c r="L141" s="15">
        <f t="shared" si="110"/>
      </c>
      <c r="M141" s="15">
        <f t="shared" si="110"/>
      </c>
      <c r="N141" s="15">
        <f t="shared" si="110"/>
      </c>
      <c r="O141" s="15">
        <f t="shared" si="110"/>
        <v>7</v>
      </c>
      <c r="P141" s="15">
        <f t="shared" si="110"/>
      </c>
      <c r="Q141" s="15">
        <f t="shared" si="110"/>
      </c>
      <c r="R141" s="15"/>
      <c r="S141" s="10"/>
    </row>
    <row r="142" spans="1:19" ht="15">
      <c r="A142" s="16" t="s">
        <v>541</v>
      </c>
      <c r="B142" s="68">
        <v>2</v>
      </c>
      <c r="C142" s="17" t="str">
        <f t="shared" si="109"/>
        <v>Marli Jessop</v>
      </c>
      <c r="D142" s="17" t="str">
        <f t="shared" si="74"/>
        <v>Dacorum &amp; Tring</v>
      </c>
      <c r="E142" s="133">
        <v>4.52</v>
      </c>
      <c r="F142" s="125">
        <f>Decsheets!$V$6</f>
        <v>6</v>
      </c>
      <c r="G142" s="2"/>
      <c r="H142" s="10"/>
      <c r="I142" s="19"/>
      <c r="J142" s="15">
        <f t="shared" si="110"/>
      </c>
      <c r="K142" s="15">
        <f t="shared" si="110"/>
        <v>6</v>
      </c>
      <c r="L142" s="15">
        <f t="shared" si="110"/>
      </c>
      <c r="M142" s="15">
        <f t="shared" si="110"/>
      </c>
      <c r="N142" s="15">
        <f t="shared" si="110"/>
      </c>
      <c r="O142" s="15">
        <f t="shared" si="110"/>
      </c>
      <c r="P142" s="15">
        <f t="shared" si="110"/>
      </c>
      <c r="Q142" s="15">
        <f t="shared" si="110"/>
      </c>
      <c r="R142" s="15"/>
      <c r="S142" s="10"/>
    </row>
    <row r="143" spans="1:19" ht="15">
      <c r="A143" s="16" t="s">
        <v>240</v>
      </c>
      <c r="B143" s="68">
        <v>3</v>
      </c>
      <c r="C143" s="17" t="str">
        <f t="shared" si="109"/>
        <v>Abbie Poole</v>
      </c>
      <c r="D143" s="17" t="str">
        <f t="shared" si="74"/>
        <v>Watford H</v>
      </c>
      <c r="E143" s="133">
        <v>3.99</v>
      </c>
      <c r="F143" s="125">
        <f>Decsheets!$V$7</f>
        <v>5</v>
      </c>
      <c r="G143" s="2"/>
      <c r="H143" s="10"/>
      <c r="I143" s="19"/>
      <c r="J143" s="15">
        <f t="shared" si="110"/>
      </c>
      <c r="K143" s="15">
        <f t="shared" si="110"/>
      </c>
      <c r="L143" s="15">
        <f t="shared" si="110"/>
      </c>
      <c r="M143" s="15">
        <f t="shared" si="110"/>
        <v>5</v>
      </c>
      <c r="N143" s="15">
        <f t="shared" si="110"/>
      </c>
      <c r="O143" s="15">
        <f t="shared" si="110"/>
      </c>
      <c r="P143" s="15">
        <f t="shared" si="110"/>
      </c>
      <c r="Q143" s="15">
        <f t="shared" si="110"/>
      </c>
      <c r="R143" s="15"/>
      <c r="S143" s="10"/>
    </row>
    <row r="144" spans="1:19" ht="15">
      <c r="A144" s="16" t="s">
        <v>542</v>
      </c>
      <c r="B144" s="68" t="s">
        <v>22</v>
      </c>
      <c r="C144" s="17" t="str">
        <f t="shared" si="109"/>
        <v>Amber Duverney</v>
      </c>
      <c r="D144" s="17" t="str">
        <f t="shared" si="74"/>
        <v>Barnet/Shaftesbury</v>
      </c>
      <c r="E144" s="133">
        <v>3.86</v>
      </c>
      <c r="F144" s="125">
        <f>Decsheets!$V$8</f>
        <v>4</v>
      </c>
      <c r="G144" s="2"/>
      <c r="H144" s="10"/>
      <c r="I144" s="19"/>
      <c r="J144" s="15">
        <f t="shared" si="110"/>
        <v>4</v>
      </c>
      <c r="K144" s="15">
        <f t="shared" si="110"/>
      </c>
      <c r="L144" s="15">
        <f t="shared" si="110"/>
      </c>
      <c r="M144" s="15">
        <f t="shared" si="110"/>
      </c>
      <c r="N144" s="15">
        <f t="shared" si="110"/>
      </c>
      <c r="O144" s="15">
        <f t="shared" si="110"/>
      </c>
      <c r="P144" s="15">
        <f t="shared" si="110"/>
      </c>
      <c r="Q144" s="15">
        <f t="shared" si="110"/>
      </c>
      <c r="R144" s="15"/>
      <c r="S144" s="10"/>
    </row>
    <row r="145" spans="1:19" ht="15">
      <c r="A145" s="16"/>
      <c r="B145" s="68" t="s">
        <v>23</v>
      </c>
      <c r="C145" s="17">
        <f t="shared" si="109"/>
      </c>
      <c r="D145" s="17">
        <f t="shared" si="74"/>
      </c>
      <c r="E145" s="133" t="s">
        <v>164</v>
      </c>
      <c r="F145" s="125">
        <f>Decsheets!$V$9</f>
        <v>3</v>
      </c>
      <c r="G145" s="2"/>
      <c r="H145" s="10"/>
      <c r="I145" s="19"/>
      <c r="J145" s="15">
        <f t="shared" si="110"/>
      </c>
      <c r="K145" s="15">
        <f t="shared" si="110"/>
      </c>
      <c r="L145" s="15">
        <f t="shared" si="110"/>
      </c>
      <c r="M145" s="15">
        <f t="shared" si="110"/>
      </c>
      <c r="N145" s="15">
        <f t="shared" si="110"/>
      </c>
      <c r="O145" s="15">
        <f t="shared" si="110"/>
      </c>
      <c r="P145" s="15">
        <f t="shared" si="110"/>
      </c>
      <c r="Q145" s="15">
        <f t="shared" si="110"/>
      </c>
      <c r="R145" s="15"/>
      <c r="S145" s="10"/>
    </row>
    <row r="146" spans="1:19" ht="15">
      <c r="A146" s="16"/>
      <c r="B146" s="68" t="s">
        <v>24</v>
      </c>
      <c r="C146" s="17">
        <f t="shared" si="109"/>
      </c>
      <c r="D146" s="17">
        <f t="shared" si="74"/>
      </c>
      <c r="E146" s="133" t="s">
        <v>164</v>
      </c>
      <c r="F146" s="125">
        <f>Decsheets!$V$10</f>
        <v>2</v>
      </c>
      <c r="G146" s="2"/>
      <c r="H146" s="10"/>
      <c r="I146" s="19"/>
      <c r="J146" s="15">
        <f t="shared" si="110"/>
      </c>
      <c r="K146" s="15">
        <f t="shared" si="110"/>
      </c>
      <c r="L146" s="15">
        <f t="shared" si="110"/>
      </c>
      <c r="M146" s="15">
        <f t="shared" si="110"/>
      </c>
      <c r="N146" s="15">
        <f t="shared" si="110"/>
      </c>
      <c r="O146" s="15">
        <f t="shared" si="110"/>
      </c>
      <c r="P146" s="15">
        <f t="shared" si="110"/>
      </c>
      <c r="Q146" s="15">
        <f t="shared" si="110"/>
      </c>
      <c r="R146" s="15"/>
      <c r="S146" s="10"/>
    </row>
    <row r="147" spans="1:19" ht="15">
      <c r="A147" s="16"/>
      <c r="B147" s="68">
        <v>7</v>
      </c>
      <c r="C147" s="17">
        <f t="shared" si="109"/>
      </c>
      <c r="D147" s="17">
        <f t="shared" si="74"/>
      </c>
      <c r="E147" s="133" t="s">
        <v>164</v>
      </c>
      <c r="F147" s="125">
        <f>Decsheets!$V$11</f>
        <v>1</v>
      </c>
      <c r="G147" s="2"/>
      <c r="H147" s="10"/>
      <c r="I147" s="19"/>
      <c r="J147" s="15">
        <f t="shared" si="110"/>
      </c>
      <c r="K147" s="15">
        <f t="shared" si="110"/>
      </c>
      <c r="L147" s="15">
        <f t="shared" si="110"/>
      </c>
      <c r="M147" s="15">
        <f t="shared" si="110"/>
      </c>
      <c r="N147" s="15">
        <f t="shared" si="110"/>
      </c>
      <c r="O147" s="15">
        <f t="shared" si="110"/>
      </c>
      <c r="P147" s="15">
        <f t="shared" si="110"/>
      </c>
      <c r="Q147" s="15">
        <f t="shared" si="110"/>
      </c>
      <c r="R147" s="15">
        <f>SUM(Decsheets!$V$5:$V$13)-(SUM(J141:P147))</f>
        <v>6</v>
      </c>
      <c r="S147" s="10"/>
    </row>
    <row r="148" spans="1:19" s="2" customFormat="1" ht="15">
      <c r="A148" s="25" t="s">
        <v>10</v>
      </c>
      <c r="B148" s="67"/>
      <c r="C148" s="20" t="s">
        <v>74</v>
      </c>
      <c r="D148" s="23"/>
      <c r="E148" s="146" t="s">
        <v>164</v>
      </c>
      <c r="F148" s="123"/>
      <c r="G148" s="10"/>
      <c r="H148" s="10"/>
      <c r="I148" s="10"/>
      <c r="J148" s="15"/>
      <c r="K148" s="15"/>
      <c r="L148" s="15"/>
      <c r="M148" s="15"/>
      <c r="N148" s="15"/>
      <c r="O148" s="15"/>
      <c r="P148" s="15"/>
      <c r="Q148" s="15"/>
      <c r="R148" s="15"/>
      <c r="S148" s="10" t="s">
        <v>37</v>
      </c>
    </row>
    <row r="149" spans="1:19" ht="15">
      <c r="A149" s="16" t="s">
        <v>237</v>
      </c>
      <c r="B149" s="68">
        <v>1</v>
      </c>
      <c r="C149" s="17" t="str">
        <f aca="true" t="shared" si="111" ref="C149:C155">IF(A149="","",VLOOKUP($A$148,IF(LEN(A149)=2,U15GB,U15GA),VLOOKUP(LEFT(A149,1),club,6,FALSE),FALSE))</f>
        <v>Jorja Douglas</v>
      </c>
      <c r="D149" s="17" t="str">
        <f aca="true" t="shared" si="112" ref="D149:D197">IF(A149="","",VLOOKUP(LEFT(A149,1),club,2,FALSE))</f>
        <v>Dacorum &amp; Tring</v>
      </c>
      <c r="E149" s="133">
        <v>9.27</v>
      </c>
      <c r="F149" s="125">
        <f>Decsheets!$V$5</f>
        <v>7</v>
      </c>
      <c r="G149" s="10"/>
      <c r="H149" s="10"/>
      <c r="I149" s="19"/>
      <c r="J149" s="15">
        <f aca="true" t="shared" si="113" ref="J149:Q155">IF($A149="","",IF(LEFT($A149,1)=J$12,$F149,""))</f>
      </c>
      <c r="K149" s="15">
        <f t="shared" si="113"/>
        <v>7</v>
      </c>
      <c r="L149" s="15">
        <f t="shared" si="113"/>
      </c>
      <c r="M149" s="15">
        <f t="shared" si="113"/>
      </c>
      <c r="N149" s="15">
        <f t="shared" si="113"/>
      </c>
      <c r="O149" s="15">
        <f t="shared" si="113"/>
      </c>
      <c r="P149" s="15">
        <f t="shared" si="113"/>
      </c>
      <c r="Q149" s="15">
        <f t="shared" si="113"/>
      </c>
      <c r="R149" s="15"/>
      <c r="S149" s="10"/>
    </row>
    <row r="150" spans="1:19" ht="15">
      <c r="A150" s="16" t="s">
        <v>538</v>
      </c>
      <c r="B150" s="68">
        <v>2</v>
      </c>
      <c r="C150" s="17" t="str">
        <f t="shared" si="111"/>
        <v>Tamyah Jones</v>
      </c>
      <c r="D150" s="17" t="str">
        <f t="shared" si="112"/>
        <v>Watford H</v>
      </c>
      <c r="E150" s="133">
        <v>8.41</v>
      </c>
      <c r="F150" s="125">
        <f>Decsheets!$V$6</f>
        <v>6</v>
      </c>
      <c r="G150" s="10"/>
      <c r="H150" s="10"/>
      <c r="I150" s="19"/>
      <c r="J150" s="15">
        <f t="shared" si="113"/>
      </c>
      <c r="K150" s="15">
        <f t="shared" si="113"/>
      </c>
      <c r="L150" s="15">
        <f t="shared" si="113"/>
      </c>
      <c r="M150" s="15">
        <f t="shared" si="113"/>
        <v>6</v>
      </c>
      <c r="N150" s="15">
        <f t="shared" si="113"/>
      </c>
      <c r="O150" s="15">
        <f t="shared" si="113"/>
      </c>
      <c r="P150" s="15">
        <f t="shared" si="113"/>
      </c>
      <c r="Q150" s="15">
        <f t="shared" si="113"/>
      </c>
      <c r="R150" s="15"/>
      <c r="S150" s="10"/>
    </row>
    <row r="151" spans="1:19" ht="15">
      <c r="A151" s="16" t="s">
        <v>244</v>
      </c>
      <c r="B151" s="68">
        <v>3</v>
      </c>
      <c r="C151" s="17" t="str">
        <f t="shared" si="111"/>
        <v>Abigail Pain</v>
      </c>
      <c r="D151" s="17" t="str">
        <f t="shared" si="112"/>
        <v>Thurrock H</v>
      </c>
      <c r="E151" s="133">
        <v>8.18</v>
      </c>
      <c r="F151" s="125">
        <f>Decsheets!$V$7</f>
        <v>5</v>
      </c>
      <c r="G151" s="10"/>
      <c r="H151" s="10"/>
      <c r="I151" s="19"/>
      <c r="J151" s="15">
        <f t="shared" si="113"/>
      </c>
      <c r="K151" s="15">
        <f t="shared" si="113"/>
      </c>
      <c r="L151" s="15">
        <f t="shared" si="113"/>
      </c>
      <c r="M151" s="15">
        <f t="shared" si="113"/>
      </c>
      <c r="N151" s="15">
        <f t="shared" si="113"/>
      </c>
      <c r="O151" s="15">
        <f t="shared" si="113"/>
        <v>5</v>
      </c>
      <c r="P151" s="15">
        <f t="shared" si="113"/>
      </c>
      <c r="Q151" s="15">
        <f t="shared" si="113"/>
      </c>
      <c r="R151" s="15"/>
      <c r="S151" s="10"/>
    </row>
    <row r="152" spans="1:19" ht="15">
      <c r="A152" s="16" t="s">
        <v>235</v>
      </c>
      <c r="B152" s="68" t="s">
        <v>22</v>
      </c>
      <c r="C152" s="17" t="str">
        <f t="shared" si="111"/>
        <v>Holly Taylor</v>
      </c>
      <c r="D152" s="17" t="str">
        <f t="shared" si="112"/>
        <v>Barnet/Shaftesbury</v>
      </c>
      <c r="E152" s="133">
        <v>7.47</v>
      </c>
      <c r="F152" s="125">
        <f>Decsheets!$V$8</f>
        <v>4</v>
      </c>
      <c r="G152" s="10"/>
      <c r="H152" s="10"/>
      <c r="I152" s="19"/>
      <c r="J152" s="15">
        <f t="shared" si="113"/>
        <v>4</v>
      </c>
      <c r="K152" s="15">
        <f t="shared" si="113"/>
      </c>
      <c r="L152" s="15">
        <f t="shared" si="113"/>
      </c>
      <c r="M152" s="15">
        <f t="shared" si="113"/>
      </c>
      <c r="N152" s="15">
        <f t="shared" si="113"/>
      </c>
      <c r="O152" s="15">
        <f t="shared" si="113"/>
      </c>
      <c r="P152" s="15">
        <f t="shared" si="113"/>
      </c>
      <c r="Q152" s="15">
        <f t="shared" si="113"/>
      </c>
      <c r="R152" s="15"/>
      <c r="S152" s="10"/>
    </row>
    <row r="153" spans="1:19" ht="15">
      <c r="A153" s="16" t="s">
        <v>242</v>
      </c>
      <c r="B153" s="68" t="s">
        <v>23</v>
      </c>
      <c r="C153" s="17" t="str">
        <f t="shared" si="111"/>
        <v>Sarah Mahmmud</v>
      </c>
      <c r="D153" s="17" t="str">
        <f t="shared" si="112"/>
        <v>St.Albans AC</v>
      </c>
      <c r="E153" s="133">
        <v>5.66</v>
      </c>
      <c r="F153" s="125">
        <f>Decsheets!$V$9</f>
        <v>3</v>
      </c>
      <c r="G153" s="10"/>
      <c r="H153" s="10"/>
      <c r="I153" s="19"/>
      <c r="J153" s="15">
        <f t="shared" si="113"/>
      </c>
      <c r="K153" s="15">
        <f t="shared" si="113"/>
      </c>
      <c r="L153" s="15">
        <f t="shared" si="113"/>
      </c>
      <c r="M153" s="15">
        <f t="shared" si="113"/>
      </c>
      <c r="N153" s="15">
        <f t="shared" si="113"/>
        <v>3</v>
      </c>
      <c r="O153" s="15">
        <f t="shared" si="113"/>
      </c>
      <c r="P153" s="15">
        <f t="shared" si="113"/>
      </c>
      <c r="Q153" s="15">
        <f t="shared" si="113"/>
      </c>
      <c r="R153" s="15"/>
      <c r="S153" s="10"/>
    </row>
    <row r="154" spans="1:19" ht="15">
      <c r="A154" s="16"/>
      <c r="B154" s="68" t="s">
        <v>24</v>
      </c>
      <c r="C154" s="17">
        <f t="shared" si="111"/>
      </c>
      <c r="D154" s="17">
        <f t="shared" si="112"/>
      </c>
      <c r="E154" s="133" t="s">
        <v>164</v>
      </c>
      <c r="F154" s="125">
        <f>Decsheets!$V$10</f>
        <v>2</v>
      </c>
      <c r="G154" s="10"/>
      <c r="H154" s="10"/>
      <c r="I154" s="19"/>
      <c r="J154" s="15">
        <f t="shared" si="113"/>
      </c>
      <c r="K154" s="15">
        <f t="shared" si="113"/>
      </c>
      <c r="L154" s="15">
        <f t="shared" si="113"/>
      </c>
      <c r="M154" s="15">
        <f t="shared" si="113"/>
      </c>
      <c r="N154" s="15">
        <f t="shared" si="113"/>
      </c>
      <c r="O154" s="15">
        <f t="shared" si="113"/>
      </c>
      <c r="P154" s="15">
        <f t="shared" si="113"/>
      </c>
      <c r="Q154" s="15">
        <f t="shared" si="113"/>
      </c>
      <c r="R154" s="15"/>
      <c r="S154" s="10"/>
    </row>
    <row r="155" spans="1:19" ht="15">
      <c r="A155" s="16"/>
      <c r="B155" s="68">
        <v>7</v>
      </c>
      <c r="C155" s="17">
        <f t="shared" si="111"/>
      </c>
      <c r="D155" s="17">
        <f t="shared" si="112"/>
      </c>
      <c r="E155" s="133" t="s">
        <v>164</v>
      </c>
      <c r="F155" s="125">
        <f>Decsheets!$V$11</f>
        <v>1</v>
      </c>
      <c r="G155" s="10"/>
      <c r="H155" s="10"/>
      <c r="I155" s="19"/>
      <c r="J155" s="15">
        <f t="shared" si="113"/>
      </c>
      <c r="K155" s="15">
        <f t="shared" si="113"/>
      </c>
      <c r="L155" s="15">
        <f t="shared" si="113"/>
      </c>
      <c r="M155" s="15">
        <f t="shared" si="113"/>
      </c>
      <c r="N155" s="15">
        <f t="shared" si="113"/>
      </c>
      <c r="O155" s="15">
        <f t="shared" si="113"/>
      </c>
      <c r="P155" s="15">
        <f t="shared" si="113"/>
      </c>
      <c r="Q155" s="15">
        <f t="shared" si="113"/>
      </c>
      <c r="R155" s="15">
        <f>SUM(Decsheets!$V$5:$V$13)-(SUM(J149:P155))</f>
        <v>3</v>
      </c>
      <c r="S155" s="10"/>
    </row>
    <row r="156" spans="1:19" s="2" customFormat="1" ht="15">
      <c r="A156" s="25" t="s">
        <v>10</v>
      </c>
      <c r="B156" s="67"/>
      <c r="C156" s="20" t="s">
        <v>75</v>
      </c>
      <c r="D156" s="23"/>
      <c r="E156" s="146" t="s">
        <v>164</v>
      </c>
      <c r="F156" s="123"/>
      <c r="G156" s="10"/>
      <c r="H156" s="10"/>
      <c r="I156" s="10"/>
      <c r="J156" s="15"/>
      <c r="K156" s="15"/>
      <c r="L156" s="15"/>
      <c r="M156" s="15"/>
      <c r="N156" s="15"/>
      <c r="O156" s="15"/>
      <c r="P156" s="15"/>
      <c r="Q156" s="15"/>
      <c r="R156" s="15"/>
      <c r="S156" s="10" t="s">
        <v>38</v>
      </c>
    </row>
    <row r="157" spans="1:19" ht="15">
      <c r="A157" s="16" t="s">
        <v>539</v>
      </c>
      <c r="B157" s="68">
        <v>1</v>
      </c>
      <c r="C157" s="17" t="str">
        <f aca="true" t="shared" si="114" ref="C157:C163">IF(A157="","",VLOOKUP($A$156,IF(LEN(A157)=2,U15GB,U15GA),VLOOKUP(LEFT(A157,1),club,6,FALSE),FALSE))</f>
        <v>Maisie Warman</v>
      </c>
      <c r="D157" s="17" t="str">
        <f t="shared" si="112"/>
        <v>Thurrock H</v>
      </c>
      <c r="E157" s="133">
        <v>7.32</v>
      </c>
      <c r="F157" s="125">
        <f>Decsheets!$V$5</f>
        <v>7</v>
      </c>
      <c r="G157" s="10"/>
      <c r="H157" s="10"/>
      <c r="I157" s="19"/>
      <c r="J157" s="15">
        <f aca="true" t="shared" si="115" ref="J157:Q163">IF($A157="","",IF(LEFT($A157,1)=J$12,$F157,""))</f>
      </c>
      <c r="K157" s="15">
        <f t="shared" si="115"/>
      </c>
      <c r="L157" s="15">
        <f t="shared" si="115"/>
      </c>
      <c r="M157" s="15">
        <f t="shared" si="115"/>
      </c>
      <c r="N157" s="15">
        <f t="shared" si="115"/>
      </c>
      <c r="O157" s="15">
        <f t="shared" si="115"/>
        <v>7</v>
      </c>
      <c r="P157" s="15">
        <f t="shared" si="115"/>
      </c>
      <c r="Q157" s="15">
        <f t="shared" si="115"/>
      </c>
      <c r="R157" s="15"/>
      <c r="S157" s="10"/>
    </row>
    <row r="158" spans="1:19" ht="15">
      <c r="A158" s="16" t="s">
        <v>240</v>
      </c>
      <c r="B158" s="68">
        <v>2</v>
      </c>
      <c r="C158" s="17" t="str">
        <f t="shared" si="114"/>
        <v>Caitlin Williams</v>
      </c>
      <c r="D158" s="17" t="str">
        <f t="shared" si="112"/>
        <v>Watford H</v>
      </c>
      <c r="E158" s="133">
        <v>7.25</v>
      </c>
      <c r="F158" s="125">
        <f>Decsheets!$V$6</f>
        <v>6</v>
      </c>
      <c r="G158" s="10"/>
      <c r="H158" s="10"/>
      <c r="I158" s="19"/>
      <c r="J158" s="15">
        <f t="shared" si="115"/>
      </c>
      <c r="K158" s="15">
        <f t="shared" si="115"/>
      </c>
      <c r="L158" s="15">
        <f t="shared" si="115"/>
      </c>
      <c r="M158" s="15">
        <f t="shared" si="115"/>
        <v>6</v>
      </c>
      <c r="N158" s="15">
        <f t="shared" si="115"/>
      </c>
      <c r="O158" s="15">
        <f t="shared" si="115"/>
      </c>
      <c r="P158" s="15">
        <f t="shared" si="115"/>
      </c>
      <c r="Q158" s="15">
        <f t="shared" si="115"/>
      </c>
      <c r="R158" s="15"/>
      <c r="S158" s="10"/>
    </row>
    <row r="159" spans="1:19" ht="15">
      <c r="A159" s="16" t="s">
        <v>541</v>
      </c>
      <c r="B159" s="68">
        <v>3</v>
      </c>
      <c r="C159" s="17" t="str">
        <f t="shared" si="114"/>
        <v>Amy Wright</v>
      </c>
      <c r="D159" s="17" t="str">
        <f t="shared" si="112"/>
        <v>Dacorum &amp; Tring</v>
      </c>
      <c r="E159" s="133">
        <v>7.11</v>
      </c>
      <c r="F159" s="125">
        <f>Decsheets!$V$7</f>
        <v>5</v>
      </c>
      <c r="G159" s="10"/>
      <c r="H159" s="10"/>
      <c r="I159" s="19"/>
      <c r="J159" s="15">
        <f t="shared" si="115"/>
      </c>
      <c r="K159" s="15">
        <f t="shared" si="115"/>
        <v>5</v>
      </c>
      <c r="L159" s="15">
        <f t="shared" si="115"/>
      </c>
      <c r="M159" s="15">
        <f t="shared" si="115"/>
      </c>
      <c r="N159" s="15">
        <f t="shared" si="115"/>
      </c>
      <c r="O159" s="15">
        <f t="shared" si="115"/>
      </c>
      <c r="P159" s="15">
        <f t="shared" si="115"/>
      </c>
      <c r="Q159" s="15">
        <f t="shared" si="115"/>
      </c>
      <c r="R159" s="15"/>
      <c r="S159" s="10"/>
    </row>
    <row r="160" spans="1:19" ht="15">
      <c r="A160" s="16" t="s">
        <v>542</v>
      </c>
      <c r="B160" s="68" t="s">
        <v>22</v>
      </c>
      <c r="C160" s="17" t="str">
        <f t="shared" si="114"/>
        <v>Evelyn Barter</v>
      </c>
      <c r="D160" s="17" t="str">
        <f t="shared" si="112"/>
        <v>Barnet/Shaftesbury</v>
      </c>
      <c r="E160" s="133">
        <v>6.65</v>
      </c>
      <c r="F160" s="125">
        <f>Decsheets!$V$8</f>
        <v>4</v>
      </c>
      <c r="G160" s="10"/>
      <c r="H160" s="10"/>
      <c r="I160" s="19"/>
      <c r="J160" s="15">
        <f t="shared" si="115"/>
        <v>4</v>
      </c>
      <c r="K160" s="15">
        <f t="shared" si="115"/>
      </c>
      <c r="L160" s="15">
        <f t="shared" si="115"/>
      </c>
      <c r="M160" s="15">
        <f t="shared" si="115"/>
      </c>
      <c r="N160" s="15">
        <f t="shared" si="115"/>
      </c>
      <c r="O160" s="15">
        <f t="shared" si="115"/>
      </c>
      <c r="P160" s="15">
        <f t="shared" si="115"/>
      </c>
      <c r="Q160" s="15">
        <f t="shared" si="115"/>
      </c>
      <c r="R160" s="15"/>
      <c r="S160" s="10"/>
    </row>
    <row r="161" spans="1:19" ht="15">
      <c r="A161" s="16"/>
      <c r="B161" s="68" t="s">
        <v>23</v>
      </c>
      <c r="C161" s="17">
        <f t="shared" si="114"/>
      </c>
      <c r="D161" s="17">
        <f t="shared" si="112"/>
      </c>
      <c r="E161" s="133" t="s">
        <v>164</v>
      </c>
      <c r="F161" s="125">
        <f>Decsheets!$V$9</f>
        <v>3</v>
      </c>
      <c r="G161" s="10"/>
      <c r="H161" s="10"/>
      <c r="I161" s="19"/>
      <c r="J161" s="15">
        <f t="shared" si="115"/>
      </c>
      <c r="K161" s="15">
        <f t="shared" si="115"/>
      </c>
      <c r="L161" s="15">
        <f t="shared" si="115"/>
      </c>
      <c r="M161" s="15">
        <f t="shared" si="115"/>
      </c>
      <c r="N161" s="15">
        <f t="shared" si="115"/>
      </c>
      <c r="O161" s="15">
        <f t="shared" si="115"/>
      </c>
      <c r="P161" s="15">
        <f t="shared" si="115"/>
      </c>
      <c r="Q161" s="15">
        <f t="shared" si="115"/>
      </c>
      <c r="R161" s="15"/>
      <c r="S161" s="10"/>
    </row>
    <row r="162" spans="1:19" ht="15">
      <c r="A162" s="16"/>
      <c r="B162" s="68" t="s">
        <v>24</v>
      </c>
      <c r="C162" s="17">
        <f t="shared" si="114"/>
      </c>
      <c r="D162" s="17">
        <f t="shared" si="112"/>
      </c>
      <c r="E162" s="133" t="s">
        <v>164</v>
      </c>
      <c r="F162" s="125">
        <f>Decsheets!$V$10</f>
        <v>2</v>
      </c>
      <c r="G162" s="10"/>
      <c r="H162" s="10"/>
      <c r="I162" s="19"/>
      <c r="J162" s="15">
        <f t="shared" si="115"/>
      </c>
      <c r="K162" s="15">
        <f t="shared" si="115"/>
      </c>
      <c r="L162" s="15">
        <f t="shared" si="115"/>
      </c>
      <c r="M162" s="15">
        <f t="shared" si="115"/>
      </c>
      <c r="N162" s="15">
        <f t="shared" si="115"/>
      </c>
      <c r="O162" s="15">
        <f t="shared" si="115"/>
      </c>
      <c r="P162" s="15">
        <f t="shared" si="115"/>
      </c>
      <c r="Q162" s="15">
        <f t="shared" si="115"/>
      </c>
      <c r="R162" s="15"/>
      <c r="S162" s="10"/>
    </row>
    <row r="163" spans="1:19" ht="15">
      <c r="A163" s="16"/>
      <c r="B163" s="68">
        <v>7</v>
      </c>
      <c r="C163" s="17">
        <f t="shared" si="114"/>
      </c>
      <c r="D163" s="17">
        <f t="shared" si="112"/>
      </c>
      <c r="E163" s="133" t="s">
        <v>164</v>
      </c>
      <c r="F163" s="125">
        <f>Decsheets!$V$11</f>
        <v>1</v>
      </c>
      <c r="G163" s="10"/>
      <c r="H163" s="10"/>
      <c r="I163" s="19"/>
      <c r="J163" s="15">
        <f t="shared" si="115"/>
      </c>
      <c r="K163" s="15">
        <f t="shared" si="115"/>
      </c>
      <c r="L163" s="15">
        <f t="shared" si="115"/>
      </c>
      <c r="M163" s="15">
        <f t="shared" si="115"/>
      </c>
      <c r="N163" s="15">
        <f t="shared" si="115"/>
      </c>
      <c r="O163" s="15">
        <f t="shared" si="115"/>
      </c>
      <c r="P163" s="15">
        <f t="shared" si="115"/>
      </c>
      <c r="Q163" s="15">
        <f t="shared" si="115"/>
      </c>
      <c r="R163" s="15">
        <f>SUM(Decsheets!$V$5:$V$13)-(SUM(J157:P163))</f>
        <v>6</v>
      </c>
      <c r="S163" s="10"/>
    </row>
    <row r="164" spans="1:19" s="2" customFormat="1" ht="15">
      <c r="A164" s="25" t="s">
        <v>11</v>
      </c>
      <c r="B164" s="67"/>
      <c r="C164" s="20" t="s">
        <v>76</v>
      </c>
      <c r="D164" s="23"/>
      <c r="E164" s="146" t="s">
        <v>164</v>
      </c>
      <c r="F164" s="123"/>
      <c r="G164" s="10"/>
      <c r="H164" s="10"/>
      <c r="I164" s="10"/>
      <c r="J164" s="15"/>
      <c r="K164" s="15"/>
      <c r="L164" s="15"/>
      <c r="M164" s="15"/>
      <c r="N164" s="15"/>
      <c r="O164" s="15"/>
      <c r="P164" s="15"/>
      <c r="Q164" s="15"/>
      <c r="R164" s="15"/>
      <c r="S164" s="10" t="s">
        <v>39</v>
      </c>
    </row>
    <row r="165" spans="1:19" ht="15">
      <c r="A165" s="16" t="s">
        <v>240</v>
      </c>
      <c r="B165" s="68">
        <v>1</v>
      </c>
      <c r="C165" s="17" t="str">
        <f aca="true" t="shared" si="116" ref="C165:C171">IF(A165="","",VLOOKUP($A$164,IF(LEN(A165)=2,U15GB,U15GA),VLOOKUP(LEFT(A165,1),club,6,FALSE),FALSE))</f>
        <v>Taia Tunstall</v>
      </c>
      <c r="D165" s="17" t="str">
        <f t="shared" si="112"/>
        <v>Watford H</v>
      </c>
      <c r="E165" s="133">
        <v>35.16</v>
      </c>
      <c r="F165" s="125">
        <f>Decsheets!$V$5</f>
        <v>7</v>
      </c>
      <c r="G165" s="10"/>
      <c r="H165" s="10"/>
      <c r="I165" s="19"/>
      <c r="J165" s="15">
        <f aca="true" t="shared" si="117" ref="J165:Q171">IF($A165="","",IF(LEFT($A165,1)=J$12,$F165,""))</f>
      </c>
      <c r="K165" s="15">
        <f t="shared" si="117"/>
      </c>
      <c r="L165" s="15">
        <f t="shared" si="117"/>
      </c>
      <c r="M165" s="15">
        <f t="shared" si="117"/>
        <v>7</v>
      </c>
      <c r="N165" s="15">
        <f t="shared" si="117"/>
      </c>
      <c r="O165" s="15">
        <f t="shared" si="117"/>
      </c>
      <c r="P165" s="15">
        <f t="shared" si="117"/>
      </c>
      <c r="Q165" s="15">
        <f t="shared" si="117"/>
      </c>
      <c r="R165" s="15"/>
      <c r="S165" s="10"/>
    </row>
    <row r="166" spans="1:19" ht="15">
      <c r="A166" s="16" t="s">
        <v>244</v>
      </c>
      <c r="B166" s="68">
        <v>2</v>
      </c>
      <c r="C166" s="17" t="str">
        <f t="shared" si="116"/>
        <v>Chloe Locke</v>
      </c>
      <c r="D166" s="17" t="str">
        <f t="shared" si="112"/>
        <v>Thurrock H</v>
      </c>
      <c r="E166" s="133">
        <v>19.55</v>
      </c>
      <c r="F166" s="125">
        <f>Decsheets!$V$6</f>
        <v>6</v>
      </c>
      <c r="G166" s="10"/>
      <c r="H166" s="10"/>
      <c r="I166" s="19"/>
      <c r="J166" s="15">
        <f t="shared" si="117"/>
      </c>
      <c r="K166" s="15">
        <f t="shared" si="117"/>
      </c>
      <c r="L166" s="15">
        <f t="shared" si="117"/>
      </c>
      <c r="M166" s="15">
        <f t="shared" si="117"/>
      </c>
      <c r="N166" s="15">
        <f t="shared" si="117"/>
      </c>
      <c r="O166" s="15">
        <f t="shared" si="117"/>
        <v>6</v>
      </c>
      <c r="P166" s="15">
        <f t="shared" si="117"/>
      </c>
      <c r="Q166" s="15">
        <f t="shared" si="117"/>
      </c>
      <c r="R166" s="15"/>
      <c r="S166" s="10"/>
    </row>
    <row r="167" spans="1:19" ht="15">
      <c r="A167" s="16" t="s">
        <v>237</v>
      </c>
      <c r="B167" s="68">
        <v>3</v>
      </c>
      <c r="C167" s="17" t="str">
        <f t="shared" si="116"/>
        <v>Jorja Douglas</v>
      </c>
      <c r="D167" s="17" t="str">
        <f t="shared" si="112"/>
        <v>Dacorum &amp; Tring</v>
      </c>
      <c r="E167" s="133">
        <v>17.87</v>
      </c>
      <c r="F167" s="125">
        <f>Decsheets!$V$7</f>
        <v>5</v>
      </c>
      <c r="G167" s="10"/>
      <c r="H167" s="10"/>
      <c r="I167" s="19"/>
      <c r="J167" s="15">
        <f t="shared" si="117"/>
      </c>
      <c r="K167" s="15">
        <f t="shared" si="117"/>
        <v>5</v>
      </c>
      <c r="L167" s="15">
        <f t="shared" si="117"/>
      </c>
      <c r="M167" s="15">
        <f t="shared" si="117"/>
      </c>
      <c r="N167" s="15">
        <f t="shared" si="117"/>
      </c>
      <c r="O167" s="15">
        <f t="shared" si="117"/>
      </c>
      <c r="P167" s="15">
        <f t="shared" si="117"/>
      </c>
      <c r="Q167" s="15">
        <f t="shared" si="117"/>
      </c>
      <c r="R167" s="15"/>
      <c r="S167" s="10"/>
    </row>
    <row r="168" spans="1:19" ht="15">
      <c r="A168" s="16" t="s">
        <v>235</v>
      </c>
      <c r="B168" s="68" t="s">
        <v>22</v>
      </c>
      <c r="C168" s="17" t="str">
        <f t="shared" si="116"/>
        <v>Evelyn Barter</v>
      </c>
      <c r="D168" s="17" t="str">
        <f t="shared" si="112"/>
        <v>Barnet/Shaftesbury</v>
      </c>
      <c r="E168" s="133">
        <v>13.65</v>
      </c>
      <c r="F168" s="125">
        <f>Decsheets!$V$8</f>
        <v>4</v>
      </c>
      <c r="G168" s="10"/>
      <c r="H168" s="10"/>
      <c r="I168" s="19"/>
      <c r="J168" s="15">
        <f t="shared" si="117"/>
        <v>4</v>
      </c>
      <c r="K168" s="15">
        <f t="shared" si="117"/>
      </c>
      <c r="L168" s="15">
        <f t="shared" si="117"/>
      </c>
      <c r="M168" s="15">
        <f t="shared" si="117"/>
      </c>
      <c r="N168" s="15">
        <f t="shared" si="117"/>
      </c>
      <c r="O168" s="15">
        <f t="shared" si="117"/>
      </c>
      <c r="P168" s="15">
        <f t="shared" si="117"/>
      </c>
      <c r="Q168" s="15">
        <f t="shared" si="117"/>
      </c>
      <c r="R168" s="15"/>
      <c r="S168" s="10"/>
    </row>
    <row r="169" spans="1:19" ht="15">
      <c r="A169" s="16" t="s">
        <v>242</v>
      </c>
      <c r="B169" s="68" t="s">
        <v>23</v>
      </c>
      <c r="C169" s="17" t="str">
        <f t="shared" si="116"/>
        <v>Emma Edwards</v>
      </c>
      <c r="D169" s="17" t="str">
        <f t="shared" si="112"/>
        <v>St.Albans AC</v>
      </c>
      <c r="E169" s="133">
        <v>13.57</v>
      </c>
      <c r="F169" s="125">
        <f>Decsheets!$V$9</f>
        <v>3</v>
      </c>
      <c r="G169" s="10"/>
      <c r="H169" s="10"/>
      <c r="I169" s="19"/>
      <c r="J169" s="15">
        <f t="shared" si="117"/>
      </c>
      <c r="K169" s="15">
        <f t="shared" si="117"/>
      </c>
      <c r="L169" s="15">
        <f t="shared" si="117"/>
      </c>
      <c r="M169" s="15">
        <f t="shared" si="117"/>
      </c>
      <c r="N169" s="15">
        <f t="shared" si="117"/>
        <v>3</v>
      </c>
      <c r="O169" s="15">
        <f t="shared" si="117"/>
      </c>
      <c r="P169" s="15">
        <f t="shared" si="117"/>
      </c>
      <c r="Q169" s="15">
        <f t="shared" si="117"/>
      </c>
      <c r="R169" s="15"/>
      <c r="S169" s="10"/>
    </row>
    <row r="170" spans="1:19" ht="15">
      <c r="A170" s="16"/>
      <c r="B170" s="68" t="s">
        <v>24</v>
      </c>
      <c r="C170" s="17">
        <f t="shared" si="116"/>
      </c>
      <c r="D170" s="17">
        <f t="shared" si="112"/>
      </c>
      <c r="E170" s="133" t="s">
        <v>164</v>
      </c>
      <c r="F170" s="125">
        <f>Decsheets!$V$10</f>
        <v>2</v>
      </c>
      <c r="G170" s="10"/>
      <c r="H170" s="10"/>
      <c r="I170" s="19"/>
      <c r="J170" s="15">
        <f t="shared" si="117"/>
      </c>
      <c r="K170" s="15">
        <f t="shared" si="117"/>
      </c>
      <c r="L170" s="15">
        <f t="shared" si="117"/>
      </c>
      <c r="M170" s="15">
        <f t="shared" si="117"/>
      </c>
      <c r="N170" s="15">
        <f t="shared" si="117"/>
      </c>
      <c r="O170" s="15">
        <f t="shared" si="117"/>
      </c>
      <c r="P170" s="15">
        <f t="shared" si="117"/>
      </c>
      <c r="Q170" s="15">
        <f t="shared" si="117"/>
      </c>
      <c r="R170" s="15"/>
      <c r="S170" s="10"/>
    </row>
    <row r="171" spans="1:19" ht="15">
      <c r="A171" s="16"/>
      <c r="B171" s="68">
        <v>7</v>
      </c>
      <c r="C171" s="17">
        <f t="shared" si="116"/>
      </c>
      <c r="D171" s="17">
        <f t="shared" si="112"/>
      </c>
      <c r="E171" s="133" t="s">
        <v>164</v>
      </c>
      <c r="F171" s="125">
        <f>Decsheets!$V$11</f>
        <v>1</v>
      </c>
      <c r="G171" s="10"/>
      <c r="H171" s="10"/>
      <c r="I171" s="19"/>
      <c r="J171" s="15">
        <f t="shared" si="117"/>
      </c>
      <c r="K171" s="15">
        <f t="shared" si="117"/>
      </c>
      <c r="L171" s="15">
        <f t="shared" si="117"/>
      </c>
      <c r="M171" s="15">
        <f t="shared" si="117"/>
      </c>
      <c r="N171" s="15">
        <f t="shared" si="117"/>
      </c>
      <c r="O171" s="15">
        <f t="shared" si="117"/>
      </c>
      <c r="P171" s="15">
        <f t="shared" si="117"/>
      </c>
      <c r="Q171" s="15">
        <f t="shared" si="117"/>
      </c>
      <c r="R171" s="15">
        <f>SUM(Decsheets!$V$5:$V$13)-(SUM(J165:P171))</f>
        <v>3</v>
      </c>
      <c r="S171" s="10"/>
    </row>
    <row r="172" spans="1:19" s="2" customFormat="1" ht="15">
      <c r="A172" s="25" t="s">
        <v>11</v>
      </c>
      <c r="B172" s="67"/>
      <c r="C172" s="20" t="s">
        <v>77</v>
      </c>
      <c r="D172" s="23"/>
      <c r="E172" s="146" t="s">
        <v>164</v>
      </c>
      <c r="F172" s="123"/>
      <c r="G172" s="10"/>
      <c r="H172" s="10"/>
      <c r="I172" s="10"/>
      <c r="J172" s="15"/>
      <c r="K172" s="15"/>
      <c r="L172" s="15"/>
      <c r="M172" s="15"/>
      <c r="N172" s="15"/>
      <c r="O172" s="15"/>
      <c r="P172" s="15"/>
      <c r="Q172" s="15"/>
      <c r="R172" s="15"/>
      <c r="S172" s="10" t="s">
        <v>40</v>
      </c>
    </row>
    <row r="173" spans="1:19" ht="15">
      <c r="A173" s="16" t="s">
        <v>538</v>
      </c>
      <c r="B173" s="68">
        <v>1</v>
      </c>
      <c r="C173" s="17" t="str">
        <f aca="true" t="shared" si="118" ref="C173:C179">IF(A173="","",VLOOKUP($A$172,IF(LEN(A173)=2,U15GB,U15GA),VLOOKUP(LEFT(A173,1),club,6,FALSE),FALSE))</f>
        <v>Caitlin Williams</v>
      </c>
      <c r="D173" s="17" t="str">
        <f t="shared" si="112"/>
        <v>Watford H</v>
      </c>
      <c r="E173" s="133">
        <v>19.06</v>
      </c>
      <c r="F173" s="125">
        <f>Decsheets!$V$5</f>
        <v>7</v>
      </c>
      <c r="G173" s="10"/>
      <c r="H173" s="10"/>
      <c r="I173" s="19"/>
      <c r="J173" s="15">
        <f aca="true" t="shared" si="119" ref="J173:Q179">IF($A173="","",IF(LEFT($A173,1)=J$12,$F173,""))</f>
      </c>
      <c r="K173" s="15">
        <f t="shared" si="119"/>
      </c>
      <c r="L173" s="15">
        <f t="shared" si="119"/>
      </c>
      <c r="M173" s="15">
        <f t="shared" si="119"/>
        <v>7</v>
      </c>
      <c r="N173" s="15">
        <f t="shared" si="119"/>
      </c>
      <c r="O173" s="15">
        <f t="shared" si="119"/>
      </c>
      <c r="P173" s="15">
        <f t="shared" si="119"/>
      </c>
      <c r="Q173" s="15">
        <f t="shared" si="119"/>
      </c>
      <c r="R173" s="15"/>
      <c r="S173" s="10"/>
    </row>
    <row r="174" spans="1:19" ht="15">
      <c r="A174" s="16" t="s">
        <v>539</v>
      </c>
      <c r="B174" s="68">
        <v>2</v>
      </c>
      <c r="C174" s="17" t="str">
        <f t="shared" si="118"/>
        <v>Abigail Pain</v>
      </c>
      <c r="D174" s="17" t="str">
        <f t="shared" si="112"/>
        <v>Thurrock H</v>
      </c>
      <c r="E174" s="133">
        <v>18.81</v>
      </c>
      <c r="F174" s="125">
        <f>Decsheets!$V$6</f>
        <v>6</v>
      </c>
      <c r="G174" s="10"/>
      <c r="H174" s="10"/>
      <c r="I174" s="19"/>
      <c r="J174" s="15">
        <f t="shared" si="119"/>
      </c>
      <c r="K174" s="15">
        <f t="shared" si="119"/>
      </c>
      <c r="L174" s="15">
        <f t="shared" si="119"/>
      </c>
      <c r="M174" s="15">
        <f t="shared" si="119"/>
      </c>
      <c r="N174" s="15">
        <f t="shared" si="119"/>
      </c>
      <c r="O174" s="15">
        <f t="shared" si="119"/>
        <v>6</v>
      </c>
      <c r="P174" s="15">
        <f t="shared" si="119"/>
      </c>
      <c r="Q174" s="15">
        <f t="shared" si="119"/>
      </c>
      <c r="R174" s="15"/>
      <c r="S174" s="10"/>
    </row>
    <row r="175" spans="1:19" ht="15">
      <c r="A175" s="16" t="s">
        <v>541</v>
      </c>
      <c r="B175" s="68">
        <v>3</v>
      </c>
      <c r="C175" s="17" t="str">
        <f t="shared" si="118"/>
        <v>Micaela Brewer</v>
      </c>
      <c r="D175" s="17" t="str">
        <f t="shared" si="112"/>
        <v>Dacorum &amp; Tring</v>
      </c>
      <c r="E175" s="133">
        <v>16.81</v>
      </c>
      <c r="F175" s="125">
        <f>Decsheets!$V$7</f>
        <v>5</v>
      </c>
      <c r="G175" s="10"/>
      <c r="H175" s="10"/>
      <c r="I175" s="19"/>
      <c r="J175" s="15">
        <f t="shared" si="119"/>
      </c>
      <c r="K175" s="15">
        <f t="shared" si="119"/>
        <v>5</v>
      </c>
      <c r="L175" s="15">
        <f t="shared" si="119"/>
      </c>
      <c r="M175" s="15">
        <f t="shared" si="119"/>
      </c>
      <c r="N175" s="15">
        <f t="shared" si="119"/>
      </c>
      <c r="O175" s="15">
        <f t="shared" si="119"/>
      </c>
      <c r="P175" s="15">
        <f t="shared" si="119"/>
      </c>
      <c r="Q175" s="15">
        <f t="shared" si="119"/>
      </c>
      <c r="R175" s="15"/>
      <c r="S175" s="10"/>
    </row>
    <row r="176" spans="1:19" ht="15">
      <c r="A176" s="16" t="s">
        <v>542</v>
      </c>
      <c r="B176" s="68" t="s">
        <v>22</v>
      </c>
      <c r="C176" s="17" t="str">
        <f t="shared" si="118"/>
        <v>Keisha Murdock B&amp;D</v>
      </c>
      <c r="D176" s="17" t="str">
        <f t="shared" si="112"/>
        <v>Barnet/Shaftesbury</v>
      </c>
      <c r="E176" s="133">
        <v>9.09</v>
      </c>
      <c r="F176" s="125">
        <f>Decsheets!$V$8</f>
        <v>4</v>
      </c>
      <c r="G176" s="10"/>
      <c r="H176" s="10"/>
      <c r="I176" s="19"/>
      <c r="J176" s="15">
        <f t="shared" si="119"/>
        <v>4</v>
      </c>
      <c r="K176" s="15">
        <f t="shared" si="119"/>
      </c>
      <c r="L176" s="15">
        <f t="shared" si="119"/>
      </c>
      <c r="M176" s="15">
        <f t="shared" si="119"/>
      </c>
      <c r="N176" s="15">
        <f t="shared" si="119"/>
      </c>
      <c r="O176" s="15">
        <f t="shared" si="119"/>
      </c>
      <c r="P176" s="15">
        <f t="shared" si="119"/>
      </c>
      <c r="Q176" s="15">
        <f t="shared" si="119"/>
      </c>
      <c r="R176" s="15"/>
      <c r="S176" s="10"/>
    </row>
    <row r="177" spans="1:19" ht="15">
      <c r="A177" s="16"/>
      <c r="B177" s="68" t="s">
        <v>23</v>
      </c>
      <c r="C177" s="17">
        <f t="shared" si="118"/>
      </c>
      <c r="D177" s="17">
        <f t="shared" si="112"/>
      </c>
      <c r="E177" s="133" t="s">
        <v>164</v>
      </c>
      <c r="F177" s="125">
        <f>Decsheets!$V$9</f>
        <v>3</v>
      </c>
      <c r="G177" s="10"/>
      <c r="H177" s="10"/>
      <c r="I177" s="19"/>
      <c r="J177" s="15">
        <f t="shared" si="119"/>
      </c>
      <c r="K177" s="15">
        <f t="shared" si="119"/>
      </c>
      <c r="L177" s="15">
        <f t="shared" si="119"/>
      </c>
      <c r="M177" s="15">
        <f t="shared" si="119"/>
      </c>
      <c r="N177" s="15">
        <f t="shared" si="119"/>
      </c>
      <c r="O177" s="15">
        <f t="shared" si="119"/>
      </c>
      <c r="P177" s="15">
        <f t="shared" si="119"/>
      </c>
      <c r="Q177" s="15">
        <f t="shared" si="119"/>
      </c>
      <c r="R177" s="15"/>
      <c r="S177" s="10"/>
    </row>
    <row r="178" spans="1:19" ht="15">
      <c r="A178" s="16"/>
      <c r="B178" s="68" t="s">
        <v>24</v>
      </c>
      <c r="C178" s="17">
        <f t="shared" si="118"/>
      </c>
      <c r="D178" s="17">
        <f t="shared" si="112"/>
      </c>
      <c r="E178" s="133" t="s">
        <v>164</v>
      </c>
      <c r="F178" s="125">
        <f>Decsheets!$V$10</f>
        <v>2</v>
      </c>
      <c r="G178" s="10"/>
      <c r="H178" s="10"/>
      <c r="I178" s="19"/>
      <c r="J178" s="15">
        <f t="shared" si="119"/>
      </c>
      <c r="K178" s="15">
        <f t="shared" si="119"/>
      </c>
      <c r="L178" s="15">
        <f t="shared" si="119"/>
      </c>
      <c r="M178" s="15">
        <f t="shared" si="119"/>
      </c>
      <c r="N178" s="15">
        <f t="shared" si="119"/>
      </c>
      <c r="O178" s="15">
        <f t="shared" si="119"/>
      </c>
      <c r="P178" s="15">
        <f t="shared" si="119"/>
      </c>
      <c r="Q178" s="15">
        <f t="shared" si="119"/>
      </c>
      <c r="R178" s="15"/>
      <c r="S178" s="10"/>
    </row>
    <row r="179" spans="1:19" ht="15">
      <c r="A179" s="16"/>
      <c r="B179" s="68">
        <v>7</v>
      </c>
      <c r="C179" s="17">
        <f t="shared" si="118"/>
      </c>
      <c r="D179" s="17">
        <f t="shared" si="112"/>
      </c>
      <c r="E179" s="133" t="s">
        <v>164</v>
      </c>
      <c r="F179" s="125">
        <f>Decsheets!$V$11</f>
        <v>1</v>
      </c>
      <c r="G179" s="10"/>
      <c r="H179" s="10"/>
      <c r="I179" s="19"/>
      <c r="J179" s="15">
        <f t="shared" si="119"/>
      </c>
      <c r="K179" s="15">
        <f t="shared" si="119"/>
      </c>
      <c r="L179" s="15">
        <f t="shared" si="119"/>
      </c>
      <c r="M179" s="15">
        <f t="shared" si="119"/>
      </c>
      <c r="N179" s="15">
        <f t="shared" si="119"/>
      </c>
      <c r="O179" s="15">
        <f t="shared" si="119"/>
      </c>
      <c r="P179" s="15">
        <f t="shared" si="119"/>
      </c>
      <c r="Q179" s="15">
        <f t="shared" si="119"/>
      </c>
      <c r="R179" s="15">
        <f>SUM(Decsheets!$V$5:$V$13)-(SUM(J173:P179))</f>
        <v>6</v>
      </c>
      <c r="S179" s="10"/>
    </row>
    <row r="180" spans="1:19" s="2" customFormat="1" ht="15">
      <c r="A180" s="25" t="s">
        <v>12</v>
      </c>
      <c r="B180" s="126"/>
      <c r="C180" s="26" t="s">
        <v>78</v>
      </c>
      <c r="D180" s="19"/>
      <c r="E180" s="147" t="s">
        <v>164</v>
      </c>
      <c r="F180" s="106"/>
      <c r="G180" s="10"/>
      <c r="H180" s="10"/>
      <c r="I180" s="10"/>
      <c r="J180" s="15"/>
      <c r="K180" s="15"/>
      <c r="L180" s="15"/>
      <c r="M180" s="15"/>
      <c r="N180" s="15"/>
      <c r="O180" s="15"/>
      <c r="P180" s="15"/>
      <c r="Q180" s="15"/>
      <c r="R180" s="15"/>
      <c r="S180" s="10" t="s">
        <v>41</v>
      </c>
    </row>
    <row r="181" spans="1:19" ht="15">
      <c r="A181" s="16" t="s">
        <v>237</v>
      </c>
      <c r="B181" s="68">
        <v>1</v>
      </c>
      <c r="C181" s="17" t="str">
        <f aca="true" t="shared" si="120" ref="C181:C187">IF(A181="","",VLOOKUP($A$180,IF(LEN(A181)=2,U15GB,U15GA),VLOOKUP(LEFT(A181,1),club,6,FALSE),FALSE))</f>
        <v>Amy Wright</v>
      </c>
      <c r="D181" s="17" t="str">
        <f t="shared" si="112"/>
        <v>Dacorum &amp; Tring</v>
      </c>
      <c r="E181" s="133">
        <v>39.23</v>
      </c>
      <c r="F181" s="125">
        <f>Decsheets!$V$5</f>
        <v>7</v>
      </c>
      <c r="G181" s="10"/>
      <c r="H181" s="10"/>
      <c r="I181" s="19"/>
      <c r="J181" s="15">
        <f aca="true" t="shared" si="121" ref="J181:Q187">IF($A181="","",IF(LEFT($A181,1)=J$12,$F181,""))</f>
      </c>
      <c r="K181" s="15">
        <f t="shared" si="121"/>
        <v>7</v>
      </c>
      <c r="L181" s="15">
        <f t="shared" si="121"/>
      </c>
      <c r="M181" s="15">
        <f t="shared" si="121"/>
      </c>
      <c r="N181" s="15">
        <f t="shared" si="121"/>
      </c>
      <c r="O181" s="15">
        <f t="shared" si="121"/>
      </c>
      <c r="P181" s="15">
        <f t="shared" si="121"/>
      </c>
      <c r="Q181" s="15">
        <f t="shared" si="121"/>
      </c>
      <c r="R181" s="15"/>
      <c r="S181" s="10"/>
    </row>
    <row r="182" spans="1:19" ht="15">
      <c r="A182" s="16" t="s">
        <v>244</v>
      </c>
      <c r="B182" s="68">
        <v>2</v>
      </c>
      <c r="C182" s="17" t="str">
        <f t="shared" si="120"/>
        <v>Maisie Warman</v>
      </c>
      <c r="D182" s="17" t="str">
        <f t="shared" si="112"/>
        <v>Thurrock H</v>
      </c>
      <c r="E182" s="133">
        <v>27.86</v>
      </c>
      <c r="F182" s="125">
        <f>Decsheets!$V$6</f>
        <v>6</v>
      </c>
      <c r="G182" s="10"/>
      <c r="H182" s="10"/>
      <c r="I182" s="19"/>
      <c r="J182" s="15">
        <f t="shared" si="121"/>
      </c>
      <c r="K182" s="15">
        <f t="shared" si="121"/>
      </c>
      <c r="L182" s="15">
        <f t="shared" si="121"/>
      </c>
      <c r="M182" s="15">
        <f t="shared" si="121"/>
      </c>
      <c r="N182" s="15">
        <f t="shared" si="121"/>
      </c>
      <c r="O182" s="15">
        <f t="shared" si="121"/>
        <v>6</v>
      </c>
      <c r="P182" s="15">
        <f t="shared" si="121"/>
      </c>
      <c r="Q182" s="15">
        <f t="shared" si="121"/>
      </c>
      <c r="R182" s="15"/>
      <c r="S182" s="10"/>
    </row>
    <row r="183" spans="1:19" ht="15">
      <c r="A183" s="16" t="s">
        <v>240</v>
      </c>
      <c r="B183" s="68">
        <v>3</v>
      </c>
      <c r="C183" s="17" t="str">
        <f t="shared" si="120"/>
        <v>Taia Tunstall</v>
      </c>
      <c r="D183" s="17" t="str">
        <f t="shared" si="112"/>
        <v>Watford H</v>
      </c>
      <c r="E183" s="133">
        <v>23.34</v>
      </c>
      <c r="F183" s="125">
        <f>Decsheets!$V$7</f>
        <v>5</v>
      </c>
      <c r="G183" s="10"/>
      <c r="H183" s="10"/>
      <c r="I183" s="19"/>
      <c r="J183" s="15">
        <f t="shared" si="121"/>
      </c>
      <c r="K183" s="15">
        <f t="shared" si="121"/>
      </c>
      <c r="L183" s="15">
        <f t="shared" si="121"/>
      </c>
      <c r="M183" s="15">
        <f t="shared" si="121"/>
        <v>5</v>
      </c>
      <c r="N183" s="15">
        <f t="shared" si="121"/>
      </c>
      <c r="O183" s="15">
        <f t="shared" si="121"/>
      </c>
      <c r="P183" s="15">
        <f t="shared" si="121"/>
      </c>
      <c r="Q183" s="15">
        <f t="shared" si="121"/>
      </c>
      <c r="R183" s="15"/>
      <c r="S183" s="10"/>
    </row>
    <row r="184" spans="1:19" ht="15">
      <c r="A184" s="16" t="s">
        <v>235</v>
      </c>
      <c r="B184" s="68" t="s">
        <v>22</v>
      </c>
      <c r="C184" s="17" t="str">
        <f t="shared" si="120"/>
        <v>Keisha Murdock B&amp;D</v>
      </c>
      <c r="D184" s="17" t="str">
        <f t="shared" si="112"/>
        <v>Barnet/Shaftesbury</v>
      </c>
      <c r="E184" s="133">
        <v>15.04</v>
      </c>
      <c r="F184" s="125">
        <f>Decsheets!$V$8</f>
        <v>4</v>
      </c>
      <c r="G184" s="10"/>
      <c r="H184" s="10"/>
      <c r="I184" s="19"/>
      <c r="J184" s="15">
        <f t="shared" si="121"/>
        <v>4</v>
      </c>
      <c r="K184" s="15">
        <f t="shared" si="121"/>
      </c>
      <c r="L184" s="15">
        <f t="shared" si="121"/>
      </c>
      <c r="M184" s="15">
        <f t="shared" si="121"/>
      </c>
      <c r="N184" s="15">
        <f t="shared" si="121"/>
      </c>
      <c r="O184" s="15">
        <f t="shared" si="121"/>
      </c>
      <c r="P184" s="15">
        <f t="shared" si="121"/>
      </c>
      <c r="Q184" s="15">
        <f t="shared" si="121"/>
      </c>
      <c r="R184" s="15"/>
      <c r="S184" s="10"/>
    </row>
    <row r="185" spans="1:19" ht="15">
      <c r="A185" s="16"/>
      <c r="B185" s="68" t="s">
        <v>23</v>
      </c>
      <c r="C185" s="17">
        <f t="shared" si="120"/>
      </c>
      <c r="D185" s="17">
        <f t="shared" si="112"/>
      </c>
      <c r="E185" s="133" t="s">
        <v>164</v>
      </c>
      <c r="F185" s="125">
        <f>Decsheets!$V$9</f>
        <v>3</v>
      </c>
      <c r="G185" s="10"/>
      <c r="H185" s="10"/>
      <c r="I185" s="19"/>
      <c r="J185" s="15">
        <f t="shared" si="121"/>
      </c>
      <c r="K185" s="15">
        <f t="shared" si="121"/>
      </c>
      <c r="L185" s="15">
        <f t="shared" si="121"/>
      </c>
      <c r="M185" s="15">
        <f t="shared" si="121"/>
      </c>
      <c r="N185" s="15">
        <f t="shared" si="121"/>
      </c>
      <c r="O185" s="15">
        <f t="shared" si="121"/>
      </c>
      <c r="P185" s="15">
        <f t="shared" si="121"/>
      </c>
      <c r="Q185" s="15">
        <f t="shared" si="121"/>
      </c>
      <c r="R185" s="15"/>
      <c r="S185" s="10"/>
    </row>
    <row r="186" spans="1:19" ht="15">
      <c r="A186" s="16"/>
      <c r="B186" s="68" t="s">
        <v>24</v>
      </c>
      <c r="C186" s="17">
        <f t="shared" si="120"/>
      </c>
      <c r="D186" s="17">
        <f t="shared" si="112"/>
      </c>
      <c r="E186" s="133" t="s">
        <v>164</v>
      </c>
      <c r="F186" s="125">
        <f>Decsheets!$V$10</f>
        <v>2</v>
      </c>
      <c r="G186" s="10"/>
      <c r="H186" s="10"/>
      <c r="I186" s="19"/>
      <c r="J186" s="15">
        <f t="shared" si="121"/>
      </c>
      <c r="K186" s="15">
        <f t="shared" si="121"/>
      </c>
      <c r="L186" s="15">
        <f t="shared" si="121"/>
      </c>
      <c r="M186" s="15">
        <f t="shared" si="121"/>
      </c>
      <c r="N186" s="15">
        <f t="shared" si="121"/>
      </c>
      <c r="O186" s="15">
        <f t="shared" si="121"/>
      </c>
      <c r="P186" s="15">
        <f t="shared" si="121"/>
      </c>
      <c r="Q186" s="15">
        <f t="shared" si="121"/>
      </c>
      <c r="R186" s="15"/>
      <c r="S186" s="10"/>
    </row>
    <row r="187" spans="1:19" ht="15">
      <c r="A187" s="16"/>
      <c r="B187" s="68">
        <v>7</v>
      </c>
      <c r="C187" s="17">
        <f t="shared" si="120"/>
      </c>
      <c r="D187" s="17">
        <f t="shared" si="112"/>
      </c>
      <c r="E187" s="133" t="s">
        <v>164</v>
      </c>
      <c r="F187" s="125">
        <f>Decsheets!$V$11</f>
        <v>1</v>
      </c>
      <c r="G187" s="10"/>
      <c r="H187" s="10"/>
      <c r="I187" s="19"/>
      <c r="J187" s="15">
        <f t="shared" si="121"/>
      </c>
      <c r="K187" s="15">
        <f t="shared" si="121"/>
      </c>
      <c r="L187" s="15">
        <f t="shared" si="121"/>
      </c>
      <c r="M187" s="15">
        <f t="shared" si="121"/>
      </c>
      <c r="N187" s="15">
        <f t="shared" si="121"/>
      </c>
      <c r="O187" s="15">
        <f t="shared" si="121"/>
      </c>
      <c r="P187" s="15">
        <f t="shared" si="121"/>
      </c>
      <c r="Q187" s="15">
        <f t="shared" si="121"/>
      </c>
      <c r="R187" s="15">
        <f>SUM(Decsheets!$V$5:$V$13)-(SUM(J181:P187))</f>
        <v>6</v>
      </c>
      <c r="S187" s="10"/>
    </row>
    <row r="188" spans="1:19" s="2" customFormat="1" ht="15">
      <c r="A188" s="25" t="s">
        <v>13</v>
      </c>
      <c r="B188" s="67"/>
      <c r="C188" s="20" t="s">
        <v>79</v>
      </c>
      <c r="D188" s="23"/>
      <c r="E188" s="146" t="s">
        <v>164</v>
      </c>
      <c r="F188" s="123"/>
      <c r="G188" s="10"/>
      <c r="H188" s="10"/>
      <c r="I188" s="10"/>
      <c r="J188" s="15"/>
      <c r="K188" s="15"/>
      <c r="L188" s="15"/>
      <c r="M188" s="15"/>
      <c r="N188" s="15"/>
      <c r="O188" s="15"/>
      <c r="P188" s="15"/>
      <c r="Q188" s="15"/>
      <c r="R188" s="15"/>
      <c r="S188" s="10" t="s">
        <v>42</v>
      </c>
    </row>
    <row r="189" spans="1:19" ht="15">
      <c r="A189" s="16" t="s">
        <v>246</v>
      </c>
      <c r="B189" s="68">
        <v>1</v>
      </c>
      <c r="C189" s="17" t="str">
        <f aca="true" t="shared" si="122" ref="C189:C195">IF(A189="","",VLOOKUP($A$188,IF(LEN(A189)=2,U15GB,U15GA),VLOOKUP(LEFT(A189,1),club,6,FALSE),FALSE))</f>
        <v>Eleanor Butt</v>
      </c>
      <c r="D189" s="17" t="str">
        <f t="shared" si="112"/>
        <v>Southend AC</v>
      </c>
      <c r="E189" s="133">
        <v>32.16</v>
      </c>
      <c r="F189" s="125">
        <f>Decsheets!$V$5</f>
        <v>7</v>
      </c>
      <c r="G189" s="10"/>
      <c r="H189" s="10"/>
      <c r="I189" s="19"/>
      <c r="J189" s="15">
        <f aca="true" t="shared" si="123" ref="J189:Q195">IF($A189="","",IF(LEFT($A189,1)=J$12,$F189,""))</f>
      </c>
      <c r="K189" s="15">
        <f t="shared" si="123"/>
      </c>
      <c r="L189" s="15">
        <f t="shared" si="123"/>
      </c>
      <c r="M189" s="15">
        <f t="shared" si="123"/>
      </c>
      <c r="N189" s="15">
        <f t="shared" si="123"/>
      </c>
      <c r="O189" s="15">
        <f t="shared" si="123"/>
      </c>
      <c r="P189" s="15">
        <f t="shared" si="123"/>
        <v>7</v>
      </c>
      <c r="Q189" s="15">
        <f t="shared" si="123"/>
      </c>
      <c r="R189" s="15"/>
      <c r="S189" s="10"/>
    </row>
    <row r="190" spans="1:19" ht="15">
      <c r="A190" s="16" t="s">
        <v>244</v>
      </c>
      <c r="B190" s="68">
        <v>2</v>
      </c>
      <c r="C190" s="17" t="str">
        <f t="shared" si="122"/>
        <v>Abigail Pain</v>
      </c>
      <c r="D190" s="17" t="str">
        <f t="shared" si="112"/>
        <v>Thurrock H</v>
      </c>
      <c r="E190" s="133">
        <v>24.19</v>
      </c>
      <c r="F190" s="125">
        <f>Decsheets!$V$6</f>
        <v>6</v>
      </c>
      <c r="G190" s="10"/>
      <c r="H190" s="10"/>
      <c r="I190" s="19"/>
      <c r="J190" s="15">
        <f t="shared" si="123"/>
      </c>
      <c r="K190" s="15">
        <f t="shared" si="123"/>
      </c>
      <c r="L190" s="15">
        <f t="shared" si="123"/>
      </c>
      <c r="M190" s="15">
        <f t="shared" si="123"/>
      </c>
      <c r="N190" s="15">
        <f t="shared" si="123"/>
      </c>
      <c r="O190" s="15">
        <f t="shared" si="123"/>
        <v>6</v>
      </c>
      <c r="P190" s="15">
        <f t="shared" si="123"/>
      </c>
      <c r="Q190" s="15">
        <f t="shared" si="123"/>
      </c>
      <c r="R190" s="15"/>
      <c r="S190" s="10"/>
    </row>
    <row r="191" spans="1:19" ht="15">
      <c r="A191" s="16" t="s">
        <v>242</v>
      </c>
      <c r="B191" s="68">
        <v>3</v>
      </c>
      <c r="C191" s="17" t="str">
        <f t="shared" si="122"/>
        <v>Fiona McArdle</v>
      </c>
      <c r="D191" s="17" t="str">
        <f t="shared" si="112"/>
        <v>St.Albans AC</v>
      </c>
      <c r="E191" s="133">
        <v>22.61</v>
      </c>
      <c r="F191" s="125">
        <f>Decsheets!$V$7</f>
        <v>5</v>
      </c>
      <c r="G191" s="10"/>
      <c r="H191" s="10"/>
      <c r="I191" s="19"/>
      <c r="J191" s="15">
        <f t="shared" si="123"/>
      </c>
      <c r="K191" s="15">
        <f t="shared" si="123"/>
      </c>
      <c r="L191" s="15">
        <f t="shared" si="123"/>
      </c>
      <c r="M191" s="15">
        <f t="shared" si="123"/>
      </c>
      <c r="N191" s="15">
        <f t="shared" si="123"/>
        <v>5</v>
      </c>
      <c r="O191" s="15">
        <f t="shared" si="123"/>
      </c>
      <c r="P191" s="15">
        <f t="shared" si="123"/>
      </c>
      <c r="Q191" s="15">
        <f t="shared" si="123"/>
      </c>
      <c r="R191" s="15"/>
      <c r="S191" s="10"/>
    </row>
    <row r="192" spans="1:19" ht="15">
      <c r="A192" s="16" t="s">
        <v>237</v>
      </c>
      <c r="B192" s="68" t="s">
        <v>22</v>
      </c>
      <c r="C192" s="17" t="str">
        <f t="shared" si="122"/>
        <v>Eleanor Lovegrove</v>
      </c>
      <c r="D192" s="17" t="str">
        <f t="shared" si="112"/>
        <v>Dacorum &amp; Tring</v>
      </c>
      <c r="E192" s="133">
        <v>17.5</v>
      </c>
      <c r="F192" s="125">
        <f>Decsheets!$V$8</f>
        <v>4</v>
      </c>
      <c r="G192" s="10"/>
      <c r="H192" s="10"/>
      <c r="I192" s="19"/>
      <c r="J192" s="15">
        <f t="shared" si="123"/>
      </c>
      <c r="K192" s="15">
        <f t="shared" si="123"/>
        <v>4</v>
      </c>
      <c r="L192" s="15">
        <f t="shared" si="123"/>
      </c>
      <c r="M192" s="15">
        <f t="shared" si="123"/>
      </c>
      <c r="N192" s="15">
        <f t="shared" si="123"/>
      </c>
      <c r="O192" s="15">
        <f t="shared" si="123"/>
      </c>
      <c r="P192" s="15">
        <f t="shared" si="123"/>
      </c>
      <c r="Q192" s="15">
        <f t="shared" si="123"/>
      </c>
      <c r="R192" s="15"/>
      <c r="S192" s="10"/>
    </row>
    <row r="193" spans="1:19" ht="15">
      <c r="A193" s="16" t="s">
        <v>538</v>
      </c>
      <c r="B193" s="68" t="s">
        <v>23</v>
      </c>
      <c r="C193" s="17" t="str">
        <f t="shared" si="122"/>
        <v>Gracie Ingles</v>
      </c>
      <c r="D193" s="17" t="str">
        <f t="shared" si="112"/>
        <v>Watford H</v>
      </c>
      <c r="E193" s="133">
        <v>15.03</v>
      </c>
      <c r="F193" s="125">
        <f>Decsheets!$V$9</f>
        <v>3</v>
      </c>
      <c r="G193" s="10"/>
      <c r="H193" s="10"/>
      <c r="I193" s="19"/>
      <c r="J193" s="15">
        <f t="shared" si="123"/>
      </c>
      <c r="K193" s="15">
        <f t="shared" si="123"/>
      </c>
      <c r="L193" s="15">
        <f t="shared" si="123"/>
      </c>
      <c r="M193" s="15">
        <f t="shared" si="123"/>
        <v>3</v>
      </c>
      <c r="N193" s="15">
        <f t="shared" si="123"/>
      </c>
      <c r="O193" s="15">
        <f t="shared" si="123"/>
      </c>
      <c r="P193" s="15">
        <f t="shared" si="123"/>
      </c>
      <c r="Q193" s="15">
        <f t="shared" si="123"/>
      </c>
      <c r="R193" s="15"/>
      <c r="S193" s="10"/>
    </row>
    <row r="194" spans="1:19" ht="15">
      <c r="A194" s="16" t="s">
        <v>542</v>
      </c>
      <c r="B194" s="68" t="s">
        <v>24</v>
      </c>
      <c r="C194" s="17" t="str">
        <f t="shared" si="122"/>
        <v>Olivia Hertbert B&amp;D</v>
      </c>
      <c r="D194" s="17" t="str">
        <f t="shared" si="112"/>
        <v>Barnet/Shaftesbury</v>
      </c>
      <c r="E194" s="133">
        <v>14.55</v>
      </c>
      <c r="F194" s="125">
        <f>Decsheets!$V$10</f>
        <v>2</v>
      </c>
      <c r="G194" s="10"/>
      <c r="H194" s="10"/>
      <c r="I194" s="19"/>
      <c r="J194" s="15">
        <f t="shared" si="123"/>
        <v>2</v>
      </c>
      <c r="K194" s="15">
        <f t="shared" si="123"/>
      </c>
      <c r="L194" s="15">
        <f t="shared" si="123"/>
      </c>
      <c r="M194" s="15">
        <f t="shared" si="123"/>
      </c>
      <c r="N194" s="15">
        <f t="shared" si="123"/>
      </c>
      <c r="O194" s="15">
        <f t="shared" si="123"/>
      </c>
      <c r="P194" s="15">
        <f t="shared" si="123"/>
      </c>
      <c r="Q194" s="15">
        <f t="shared" si="123"/>
      </c>
      <c r="R194" s="15"/>
      <c r="S194" s="10"/>
    </row>
    <row r="195" spans="1:19" ht="15">
      <c r="A195" s="16"/>
      <c r="B195" s="68">
        <v>7</v>
      </c>
      <c r="C195" s="17">
        <f t="shared" si="122"/>
      </c>
      <c r="D195" s="17">
        <f t="shared" si="112"/>
      </c>
      <c r="E195" s="133" t="s">
        <v>164</v>
      </c>
      <c r="F195" s="125">
        <f>Decsheets!$V$11</f>
        <v>1</v>
      </c>
      <c r="G195" s="10"/>
      <c r="H195" s="10"/>
      <c r="I195" s="19"/>
      <c r="J195" s="15">
        <f t="shared" si="123"/>
      </c>
      <c r="K195" s="15">
        <f t="shared" si="123"/>
      </c>
      <c r="L195" s="15">
        <f t="shared" si="123"/>
      </c>
      <c r="M195" s="15">
        <f t="shared" si="123"/>
      </c>
      <c r="N195" s="15">
        <f t="shared" si="123"/>
      </c>
      <c r="O195" s="15">
        <f t="shared" si="123"/>
      </c>
      <c r="P195" s="15">
        <f t="shared" si="123"/>
      </c>
      <c r="Q195" s="15">
        <f t="shared" si="123"/>
      </c>
      <c r="R195" s="15">
        <f>SUM(Decsheets!$V$5:$V$13)-(SUM(J189:P195))</f>
        <v>1</v>
      </c>
      <c r="S195" s="10"/>
    </row>
    <row r="196" spans="1:19" s="2" customFormat="1" ht="15">
      <c r="A196" s="25" t="s">
        <v>13</v>
      </c>
      <c r="B196" s="67"/>
      <c r="C196" s="20" t="s">
        <v>80</v>
      </c>
      <c r="D196" s="23"/>
      <c r="E196" s="146" t="s">
        <v>164</v>
      </c>
      <c r="F196" s="123"/>
      <c r="G196" s="10"/>
      <c r="H196" s="10"/>
      <c r="I196" s="10"/>
      <c r="J196" s="15"/>
      <c r="K196" s="15"/>
      <c r="L196" s="15"/>
      <c r="M196" s="15"/>
      <c r="N196" s="15"/>
      <c r="O196" s="15"/>
      <c r="P196" s="15"/>
      <c r="Q196" s="15"/>
      <c r="R196" s="15"/>
      <c r="S196" s="10" t="s">
        <v>43</v>
      </c>
    </row>
    <row r="197" spans="1:19" ht="15">
      <c r="A197" s="16" t="s">
        <v>543</v>
      </c>
      <c r="B197" s="68">
        <v>1</v>
      </c>
      <c r="C197" s="17" t="str">
        <f aca="true" t="shared" si="124" ref="C197:C203">IF(A197="","",VLOOKUP($A$196,IF(LEN(A197)=2,U15GB,U15GA),VLOOKUP(LEFT(A197,1),club,6,FALSE),FALSE))</f>
        <v>.</v>
      </c>
      <c r="D197" s="17" t="str">
        <f t="shared" si="112"/>
        <v>Southend AC</v>
      </c>
      <c r="E197" s="133">
        <v>12.4</v>
      </c>
      <c r="F197" s="125">
        <f>Decsheets!$V$5</f>
        <v>7</v>
      </c>
      <c r="G197" s="10"/>
      <c r="H197" s="10"/>
      <c r="I197" s="19"/>
      <c r="J197" s="15">
        <f aca="true" t="shared" si="125" ref="J197:Q203">IF($A197="","",IF(LEFT($A197,1)=J$12,$F197,""))</f>
      </c>
      <c r="K197" s="15">
        <f t="shared" si="125"/>
      </c>
      <c r="L197" s="15">
        <f t="shared" si="125"/>
      </c>
      <c r="M197" s="15">
        <f t="shared" si="125"/>
      </c>
      <c r="N197" s="15">
        <f t="shared" si="125"/>
      </c>
      <c r="O197" s="15">
        <f t="shared" si="125"/>
      </c>
      <c r="P197" s="15">
        <f t="shared" si="125"/>
        <v>7</v>
      </c>
      <c r="Q197" s="15">
        <f t="shared" si="125"/>
      </c>
      <c r="R197" s="15"/>
      <c r="S197" s="10"/>
    </row>
    <row r="198" spans="1:19" ht="15">
      <c r="A198" s="16" t="s">
        <v>235</v>
      </c>
      <c r="B198" s="68">
        <v>2</v>
      </c>
      <c r="C198" s="17" t="str">
        <f t="shared" si="124"/>
        <v>Pearl Thomas-Bocking B&amp;D</v>
      </c>
      <c r="D198" s="17" t="str">
        <f aca="true" t="shared" si="126" ref="D198:D203">IF(A198="","",VLOOKUP(LEFT(A198,1),club,2,FALSE))</f>
        <v>Barnet/Shaftesbury</v>
      </c>
      <c r="E198" s="133">
        <v>12.09</v>
      </c>
      <c r="F198" s="125">
        <f>Decsheets!$V$6</f>
        <v>6</v>
      </c>
      <c r="G198" s="10"/>
      <c r="H198" s="10"/>
      <c r="I198" s="19"/>
      <c r="J198" s="15">
        <f t="shared" si="125"/>
        <v>6</v>
      </c>
      <c r="K198" s="15">
        <f t="shared" si="125"/>
      </c>
      <c r="L198" s="15">
        <f t="shared" si="125"/>
      </c>
      <c r="M198" s="15">
        <f t="shared" si="125"/>
      </c>
      <c r="N198" s="15">
        <f t="shared" si="125"/>
      </c>
      <c r="O198" s="15">
        <f t="shared" si="125"/>
      </c>
      <c r="P198" s="15">
        <f t="shared" si="125"/>
      </c>
      <c r="Q198" s="15">
        <f t="shared" si="125"/>
      </c>
      <c r="R198" s="15"/>
      <c r="S198" s="10"/>
    </row>
    <row r="199" spans="1:19" ht="15">
      <c r="A199" s="16" t="s">
        <v>539</v>
      </c>
      <c r="B199" s="68">
        <v>3</v>
      </c>
      <c r="C199" s="17" t="str">
        <f t="shared" si="124"/>
        <v>Chloe Locke</v>
      </c>
      <c r="D199" s="17" t="str">
        <f t="shared" si="126"/>
        <v>Thurrock H</v>
      </c>
      <c r="E199" s="133">
        <v>9.27</v>
      </c>
      <c r="F199" s="125">
        <f>Decsheets!$V$7</f>
        <v>5</v>
      </c>
      <c r="G199" s="10"/>
      <c r="H199" s="10"/>
      <c r="I199" s="19"/>
      <c r="J199" s="15">
        <f t="shared" si="125"/>
      </c>
      <c r="K199" s="15">
        <f t="shared" si="125"/>
      </c>
      <c r="L199" s="15">
        <f t="shared" si="125"/>
      </c>
      <c r="M199" s="15">
        <f t="shared" si="125"/>
      </c>
      <c r="N199" s="15">
        <f t="shared" si="125"/>
      </c>
      <c r="O199" s="15">
        <f t="shared" si="125"/>
        <v>5</v>
      </c>
      <c r="P199" s="15">
        <f t="shared" si="125"/>
      </c>
      <c r="Q199" s="15">
        <f t="shared" si="125"/>
      </c>
      <c r="R199" s="15"/>
      <c r="S199" s="10"/>
    </row>
    <row r="200" spans="1:19" ht="15">
      <c r="A200" s="16" t="s">
        <v>541</v>
      </c>
      <c r="B200" s="68" t="s">
        <v>22</v>
      </c>
      <c r="C200" s="17" t="str">
        <f t="shared" si="124"/>
        <v>Micaela Brewer</v>
      </c>
      <c r="D200" s="17" t="str">
        <f t="shared" si="126"/>
        <v>Dacorum &amp; Tring</v>
      </c>
      <c r="E200" s="133">
        <v>5.7</v>
      </c>
      <c r="F200" s="125">
        <f>Decsheets!$V$8</f>
        <v>4</v>
      </c>
      <c r="G200" s="10"/>
      <c r="H200" s="10"/>
      <c r="I200" s="19"/>
      <c r="J200" s="15">
        <f t="shared" si="125"/>
      </c>
      <c r="K200" s="15">
        <f t="shared" si="125"/>
        <v>4</v>
      </c>
      <c r="L200" s="15">
        <f t="shared" si="125"/>
      </c>
      <c r="M200" s="15">
        <f t="shared" si="125"/>
      </c>
      <c r="N200" s="15">
        <f t="shared" si="125"/>
      </c>
      <c r="O200" s="15">
        <f t="shared" si="125"/>
      </c>
      <c r="P200" s="15">
        <f t="shared" si="125"/>
      </c>
      <c r="Q200" s="15">
        <f t="shared" si="125"/>
      </c>
      <c r="R200" s="15"/>
      <c r="S200" s="10"/>
    </row>
    <row r="201" spans="1:19" ht="15">
      <c r="A201" s="16"/>
      <c r="B201" s="68" t="s">
        <v>23</v>
      </c>
      <c r="C201" s="17">
        <f t="shared" si="124"/>
      </c>
      <c r="D201" s="17">
        <f t="shared" si="126"/>
      </c>
      <c r="E201" s="133" t="s">
        <v>164</v>
      </c>
      <c r="F201" s="125">
        <f>Decsheets!$V$9</f>
        <v>3</v>
      </c>
      <c r="G201" s="10"/>
      <c r="H201" s="10"/>
      <c r="I201" s="19"/>
      <c r="J201" s="15">
        <f t="shared" si="125"/>
      </c>
      <c r="K201" s="15">
        <f t="shared" si="125"/>
      </c>
      <c r="L201" s="15">
        <f t="shared" si="125"/>
      </c>
      <c r="M201" s="15">
        <f t="shared" si="125"/>
      </c>
      <c r="N201" s="15">
        <f t="shared" si="125"/>
      </c>
      <c r="O201" s="15">
        <f t="shared" si="125"/>
      </c>
      <c r="P201" s="15">
        <f t="shared" si="125"/>
      </c>
      <c r="Q201" s="15">
        <f t="shared" si="125"/>
      </c>
      <c r="R201" s="15"/>
      <c r="S201" s="10"/>
    </row>
    <row r="202" spans="1:19" ht="15">
      <c r="A202" s="16"/>
      <c r="B202" s="68" t="s">
        <v>24</v>
      </c>
      <c r="C202" s="17">
        <f t="shared" si="124"/>
      </c>
      <c r="D202" s="17">
        <f t="shared" si="126"/>
      </c>
      <c r="E202" s="133" t="s">
        <v>164</v>
      </c>
      <c r="F202" s="125">
        <f>Decsheets!$V$10</f>
        <v>2</v>
      </c>
      <c r="G202" s="10"/>
      <c r="H202" s="10"/>
      <c r="I202" s="19"/>
      <c r="J202" s="15">
        <f t="shared" si="125"/>
      </c>
      <c r="K202" s="15">
        <f t="shared" si="125"/>
      </c>
      <c r="L202" s="15">
        <f t="shared" si="125"/>
      </c>
      <c r="M202" s="15">
        <f t="shared" si="125"/>
      </c>
      <c r="N202" s="15">
        <f t="shared" si="125"/>
      </c>
      <c r="O202" s="15">
        <f t="shared" si="125"/>
      </c>
      <c r="P202" s="15">
        <f t="shared" si="125"/>
      </c>
      <c r="Q202" s="15">
        <f t="shared" si="125"/>
      </c>
      <c r="R202" s="15"/>
      <c r="S202" s="10"/>
    </row>
    <row r="203" spans="1:19" ht="15">
      <c r="A203" s="16"/>
      <c r="B203" s="68">
        <v>7</v>
      </c>
      <c r="C203" s="17">
        <f t="shared" si="124"/>
      </c>
      <c r="D203" s="17">
        <f t="shared" si="126"/>
      </c>
      <c r="E203" s="133" t="s">
        <v>164</v>
      </c>
      <c r="F203" s="125">
        <f>Decsheets!$V$11</f>
        <v>1</v>
      </c>
      <c r="G203" s="10"/>
      <c r="H203" s="10"/>
      <c r="I203" s="19"/>
      <c r="J203" s="15">
        <f t="shared" si="125"/>
      </c>
      <c r="K203" s="15">
        <f t="shared" si="125"/>
      </c>
      <c r="L203" s="15">
        <f t="shared" si="125"/>
      </c>
      <c r="M203" s="15">
        <f t="shared" si="125"/>
      </c>
      <c r="N203" s="15">
        <f t="shared" si="125"/>
      </c>
      <c r="O203" s="15">
        <f t="shared" si="125"/>
      </c>
      <c r="P203" s="15">
        <f t="shared" si="125"/>
      </c>
      <c r="Q203" s="15">
        <f t="shared" si="125"/>
      </c>
      <c r="R203" s="15">
        <f>SUM(Decsheets!$V$5:$V$13)-(SUM(J197:P203))</f>
        <v>6</v>
      </c>
      <c r="S203" s="10"/>
    </row>
    <row r="204" spans="1:19" s="2" customFormat="1" ht="15">
      <c r="A204" s="25" t="s">
        <v>14</v>
      </c>
      <c r="B204" s="67"/>
      <c r="C204" s="20" t="s">
        <v>81</v>
      </c>
      <c r="D204" s="23"/>
      <c r="E204" s="9" t="s">
        <v>164</v>
      </c>
      <c r="F204" s="123"/>
      <c r="G204" s="10"/>
      <c r="H204" s="10"/>
      <c r="I204" s="24"/>
      <c r="J204" s="15"/>
      <c r="K204" s="15"/>
      <c r="L204" s="15"/>
      <c r="M204" s="15"/>
      <c r="N204" s="15"/>
      <c r="O204" s="15"/>
      <c r="P204" s="15"/>
      <c r="Q204" s="15"/>
      <c r="R204" s="15"/>
      <c r="S204" s="10" t="s">
        <v>14</v>
      </c>
    </row>
    <row r="205" spans="1:19" ht="15">
      <c r="A205" s="16" t="s">
        <v>235</v>
      </c>
      <c r="B205" s="68">
        <v>1</v>
      </c>
      <c r="C205" s="17" t="str">
        <f aca="true" t="shared" si="127" ref="C205:C211">IF(A205="","",VLOOKUP($A$204,IF(LEN(A205)=2,U15GB,U15GA),VLOOKUP(LEFT(A205,1),club,6,FALSE),FALSE))</f>
        <v>Barnet/Shaftesbury</v>
      </c>
      <c r="D205" s="17" t="str">
        <f aca="true" t="shared" si="128" ref="D205:D211">IF(A205="","",VLOOKUP(LEFT(A205,1),club,2,FALSE))</f>
        <v>Barnet/Shaftesbury</v>
      </c>
      <c r="E205" s="132">
        <v>53.4</v>
      </c>
      <c r="F205" s="125">
        <f>Decsheets!$V$5</f>
        <v>7</v>
      </c>
      <c r="G205" s="10"/>
      <c r="H205" s="10"/>
      <c r="I205" s="19"/>
      <c r="J205" s="15">
        <f aca="true" t="shared" si="129" ref="J205:Q211">IF($A205="","",IF(LEFT($A205,1)=J$12,$F205,""))</f>
        <v>7</v>
      </c>
      <c r="K205" s="15">
        <f t="shared" si="129"/>
      </c>
      <c r="L205" s="15">
        <f t="shared" si="129"/>
      </c>
      <c r="M205" s="15">
        <f t="shared" si="129"/>
      </c>
      <c r="N205" s="15">
        <f t="shared" si="129"/>
      </c>
      <c r="O205" s="15">
        <f t="shared" si="129"/>
      </c>
      <c r="P205" s="15">
        <f t="shared" si="129"/>
      </c>
      <c r="Q205" s="15">
        <f t="shared" si="129"/>
      </c>
      <c r="R205" s="15"/>
      <c r="S205" s="10"/>
    </row>
    <row r="206" spans="1:19" ht="15">
      <c r="A206" s="16" t="s">
        <v>242</v>
      </c>
      <c r="B206" s="68">
        <v>2</v>
      </c>
      <c r="C206" s="17" t="str">
        <f t="shared" si="127"/>
        <v>St.Albans AC</v>
      </c>
      <c r="D206" s="17" t="str">
        <f t="shared" si="128"/>
        <v>St.Albans AC</v>
      </c>
      <c r="E206" s="132">
        <v>54.2</v>
      </c>
      <c r="F206" s="125">
        <f>Decsheets!$V$6</f>
        <v>6</v>
      </c>
      <c r="G206" s="10"/>
      <c r="H206" s="10"/>
      <c r="I206" s="19"/>
      <c r="J206" s="15">
        <f t="shared" si="129"/>
      </c>
      <c r="K206" s="15">
        <f t="shared" si="129"/>
      </c>
      <c r="L206" s="15">
        <f t="shared" si="129"/>
      </c>
      <c r="M206" s="15">
        <f t="shared" si="129"/>
      </c>
      <c r="N206" s="15">
        <f t="shared" si="129"/>
        <v>6</v>
      </c>
      <c r="O206" s="15">
        <f t="shared" si="129"/>
      </c>
      <c r="P206" s="15">
        <f t="shared" si="129"/>
      </c>
      <c r="Q206" s="15">
        <f t="shared" si="129"/>
      </c>
      <c r="R206" s="15"/>
      <c r="S206" s="10"/>
    </row>
    <row r="207" spans="1:19" ht="15">
      <c r="A207" s="16" t="s">
        <v>237</v>
      </c>
      <c r="B207" s="68">
        <v>3</v>
      </c>
      <c r="C207" s="17" t="str">
        <f t="shared" si="127"/>
        <v>Dacorum &amp; Tring</v>
      </c>
      <c r="D207" s="17" t="str">
        <f t="shared" si="128"/>
        <v>Dacorum &amp; Tring</v>
      </c>
      <c r="E207" s="132">
        <v>54.3</v>
      </c>
      <c r="F207" s="125">
        <f>Decsheets!$V$7</f>
        <v>5</v>
      </c>
      <c r="G207" s="10"/>
      <c r="H207" s="10"/>
      <c r="I207" s="19"/>
      <c r="J207" s="15">
        <f t="shared" si="129"/>
      </c>
      <c r="K207" s="15">
        <f t="shared" si="129"/>
        <v>5</v>
      </c>
      <c r="L207" s="15">
        <f t="shared" si="129"/>
      </c>
      <c r="M207" s="15">
        <f t="shared" si="129"/>
      </c>
      <c r="N207" s="15">
        <f t="shared" si="129"/>
      </c>
      <c r="O207" s="15">
        <f t="shared" si="129"/>
      </c>
      <c r="P207" s="15">
        <f t="shared" si="129"/>
      </c>
      <c r="Q207" s="15">
        <f t="shared" si="129"/>
      </c>
      <c r="R207" s="15"/>
      <c r="S207" s="10"/>
    </row>
    <row r="208" spans="1:19" ht="15">
      <c r="A208" s="16" t="s">
        <v>244</v>
      </c>
      <c r="B208" s="68" t="s">
        <v>22</v>
      </c>
      <c r="C208" s="17" t="str">
        <f t="shared" si="127"/>
        <v>Thurrock H</v>
      </c>
      <c r="D208" s="17" t="str">
        <f t="shared" si="128"/>
        <v>Thurrock H</v>
      </c>
      <c r="E208" s="132">
        <v>54.7</v>
      </c>
      <c r="F208" s="125">
        <f>Decsheets!$V$8</f>
        <v>4</v>
      </c>
      <c r="G208" s="10"/>
      <c r="H208" s="10"/>
      <c r="I208" s="19"/>
      <c r="J208" s="15">
        <f t="shared" si="129"/>
      </c>
      <c r="K208" s="15">
        <f t="shared" si="129"/>
      </c>
      <c r="L208" s="15">
        <f t="shared" si="129"/>
      </c>
      <c r="M208" s="15">
        <f t="shared" si="129"/>
      </c>
      <c r="N208" s="15">
        <f t="shared" si="129"/>
      </c>
      <c r="O208" s="15">
        <f t="shared" si="129"/>
        <v>4</v>
      </c>
      <c r="P208" s="15">
        <f t="shared" si="129"/>
      </c>
      <c r="Q208" s="15">
        <f t="shared" si="129"/>
      </c>
      <c r="R208" s="15"/>
      <c r="S208" s="10"/>
    </row>
    <row r="209" spans="1:19" ht="15">
      <c r="A209" s="16" t="s">
        <v>246</v>
      </c>
      <c r="B209" s="68" t="s">
        <v>23</v>
      </c>
      <c r="C209" s="17" t="str">
        <f t="shared" si="127"/>
        <v>Southend AC</v>
      </c>
      <c r="D209" s="17" t="str">
        <f t="shared" si="128"/>
        <v>Southend AC</v>
      </c>
      <c r="E209" s="132">
        <v>54.8</v>
      </c>
      <c r="F209" s="125">
        <f>Decsheets!$V$9</f>
        <v>3</v>
      </c>
      <c r="G209" s="10"/>
      <c r="H209" s="10"/>
      <c r="I209" s="19"/>
      <c r="J209" s="15">
        <f t="shared" si="129"/>
      </c>
      <c r="K209" s="15">
        <f t="shared" si="129"/>
      </c>
      <c r="L209" s="15">
        <f t="shared" si="129"/>
      </c>
      <c r="M209" s="15">
        <f t="shared" si="129"/>
      </c>
      <c r="N209" s="15">
        <f t="shared" si="129"/>
      </c>
      <c r="O209" s="15">
        <f t="shared" si="129"/>
      </c>
      <c r="P209" s="15">
        <f t="shared" si="129"/>
        <v>3</v>
      </c>
      <c r="Q209" s="15">
        <f t="shared" si="129"/>
      </c>
      <c r="R209" s="15"/>
      <c r="S209" s="10"/>
    </row>
    <row r="210" spans="1:19" ht="15">
      <c r="A210" s="16"/>
      <c r="B210" s="68" t="s">
        <v>24</v>
      </c>
      <c r="C210" s="17">
        <f t="shared" si="127"/>
      </c>
      <c r="D210" s="17">
        <f t="shared" si="128"/>
      </c>
      <c r="E210" s="132"/>
      <c r="F210" s="125">
        <f>Decsheets!$V$10</f>
        <v>2</v>
      </c>
      <c r="G210" s="10"/>
      <c r="H210" s="10"/>
      <c r="I210" s="19"/>
      <c r="J210" s="15">
        <f t="shared" si="129"/>
      </c>
      <c r="K210" s="15">
        <f t="shared" si="129"/>
      </c>
      <c r="L210" s="15">
        <f t="shared" si="129"/>
      </c>
      <c r="M210" s="15">
        <f t="shared" si="129"/>
      </c>
      <c r="N210" s="15">
        <f t="shared" si="129"/>
      </c>
      <c r="O210" s="15">
        <f t="shared" si="129"/>
      </c>
      <c r="P210" s="15">
        <f t="shared" si="129"/>
      </c>
      <c r="Q210" s="15">
        <f t="shared" si="129"/>
      </c>
      <c r="R210" s="15"/>
      <c r="S210" s="10"/>
    </row>
    <row r="211" spans="1:19" ht="15">
      <c r="A211" s="16"/>
      <c r="B211" s="68">
        <v>7</v>
      </c>
      <c r="C211" s="17">
        <f t="shared" si="127"/>
      </c>
      <c r="D211" s="17">
        <f t="shared" si="128"/>
      </c>
      <c r="E211" s="132" t="s">
        <v>164</v>
      </c>
      <c r="F211" s="125">
        <f>Decsheets!$V$11</f>
        <v>1</v>
      </c>
      <c r="G211" s="10"/>
      <c r="H211" s="10"/>
      <c r="I211" s="19"/>
      <c r="J211" s="15">
        <f t="shared" si="129"/>
      </c>
      <c r="K211" s="15">
        <f t="shared" si="129"/>
      </c>
      <c r="L211" s="15">
        <f t="shared" si="129"/>
      </c>
      <c r="M211" s="15">
        <f t="shared" si="129"/>
      </c>
      <c r="N211" s="15">
        <f t="shared" si="129"/>
      </c>
      <c r="O211" s="15">
        <f t="shared" si="129"/>
      </c>
      <c r="P211" s="15">
        <f t="shared" si="129"/>
      </c>
      <c r="Q211" s="15">
        <f t="shared" si="129"/>
      </c>
      <c r="R211" s="15">
        <f>SUM(Decsheets!$V$5:$V$13)-(SUM(J205:P211))</f>
        <v>3</v>
      </c>
      <c r="S211" s="10"/>
    </row>
  </sheetData>
  <sheetProtection password="CAC7" sheet="1" selectLockedCells="1"/>
  <mergeCells count="4">
    <mergeCell ref="P1:R1"/>
    <mergeCell ref="R10:R12"/>
    <mergeCell ref="A1:D1"/>
    <mergeCell ref="W1:AB1"/>
  </mergeCells>
  <printOptions horizontalCentered="1"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5" r:id="rId3"/>
  <headerFooter>
    <oddHeader>&amp;RUnder 15 Girls Page &amp;P of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Eastern young athletes league 2016 v1</dc:title>
  <dc:subject/>
  <dc:creator>Noel</dc:creator>
  <cp:keywords/>
  <dc:description/>
  <cp:lastModifiedBy>Owner</cp:lastModifiedBy>
  <cp:lastPrinted>2016-08-07T19:26:55Z</cp:lastPrinted>
  <dcterms:created xsi:type="dcterms:W3CDTF">2012-10-08T13:57:45Z</dcterms:created>
  <dcterms:modified xsi:type="dcterms:W3CDTF">2016-08-09T16:33:13Z</dcterms:modified>
  <cp:category/>
  <cp:version/>
  <cp:contentType/>
  <cp:contentStatus/>
</cp:coreProperties>
</file>